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0" yWindow="530" windowWidth="20490" windowHeight="6710"/>
  </bookViews>
  <sheets>
    <sheet name="Shortland" sheetId="1" r:id="rId1"/>
    <sheet name="Shortland (V2)" sheetId="3" state="hidden" r:id="rId2"/>
  </sheets>
  <definedNames>
    <definedName name="_xlnm.Print_Area" localSheetId="0">Shortland!$A$1:$Q$48</definedName>
    <definedName name="_xlnm.Print_Area" localSheetId="1">'Shortland (V2)'!$A$1:$Q$55</definedName>
    <definedName name="Z_12CCF70C_3530_4E86_87D6_FD908448FC28_.wvu.PrintArea" localSheetId="0" hidden="1">Shortland!$A$1:$Q$39</definedName>
    <definedName name="Z_12CCF70C_3530_4E86_87D6_FD908448FC28_.wvu.PrintArea" localSheetId="1" hidden="1">'Shortland (V2)'!$A$1:$Q$55</definedName>
    <definedName name="Z_8BFE4C2F_30A3_490D_8457_2FD78A836C72_.wvu.PrintArea" localSheetId="0" hidden="1">Shortland!$A$1:$Q$39</definedName>
    <definedName name="Z_8BFE4C2F_30A3_490D_8457_2FD78A836C72_.wvu.PrintArea" localSheetId="1" hidden="1">'Shortland (V2)'!$A$1:$Q$55</definedName>
  </definedNames>
  <calcPr calcId="152511"/>
</workbook>
</file>

<file path=xl/calcChain.xml><?xml version="1.0" encoding="utf-8"?>
<calcChain xmlns="http://schemas.openxmlformats.org/spreadsheetml/2006/main">
  <c r="O22" i="1" l="1"/>
  <c r="L46" i="1" l="1"/>
  <c r="A43" i="1"/>
  <c r="O38" i="3" l="1"/>
  <c r="O20" i="3" l="1"/>
  <c r="O22" i="3"/>
  <c r="O15" i="3"/>
  <c r="P40" i="3"/>
  <c r="P38" i="3"/>
  <c r="B1" i="3"/>
  <c r="E30" i="1" l="1"/>
</calcChain>
</file>

<file path=xl/sharedStrings.xml><?xml version="1.0" encoding="utf-8"?>
<sst xmlns="http://schemas.openxmlformats.org/spreadsheetml/2006/main" count="644" uniqueCount="74">
  <si>
    <t>Environment Protection Licence No. 1683</t>
  </si>
  <si>
    <t>Hunter Water Corporation</t>
  </si>
  <si>
    <t>36 Honeysuckle Drive</t>
  </si>
  <si>
    <t xml:space="preserve">Date Published: </t>
  </si>
  <si>
    <t>NEWCASTLE WEST NSW 2302</t>
  </si>
  <si>
    <t>QUALITY MONITORING</t>
  </si>
  <si>
    <t>EPA Id. No. 20</t>
  </si>
  <si>
    <t>Site Description -Shortland WWTW dechlorination building</t>
  </si>
  <si>
    <t>Site Code 5SL1810</t>
  </si>
  <si>
    <t>Unit of</t>
  </si>
  <si>
    <t>Sampling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</si>
  <si>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</si>
  <si>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</si>
  <si>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</si>
  <si>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</si>
  <si>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</si>
  <si>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</si>
  <si>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</si>
  <si>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</si>
  <si>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</si>
  <si>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</si>
  <si>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</si>
  <si>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</si>
  <si>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Biochemical Oxygen Demand</t>
  </si>
  <si>
    <t>milligrams per litre</t>
  </si>
  <si>
    <t>Special Frequency 1</t>
  </si>
  <si>
    <t>&lt;2</t>
  </si>
  <si>
    <t>N/A</t>
  </si>
  <si>
    <t>Faecal Coliforms</t>
  </si>
  <si>
    <t>colony forming units per 100 mL</t>
  </si>
  <si>
    <t>Nitrate + Nitrite (oxidised nitrogen)</t>
  </si>
  <si>
    <t>Nitrogen (ammonia)</t>
  </si>
  <si>
    <t>&lt;0.05</t>
  </si>
  <si>
    <t>Oil and Grease</t>
  </si>
  <si>
    <t>pH</t>
  </si>
  <si>
    <t>Phosphorus (total)</t>
  </si>
  <si>
    <t>Total Suspended Solids</t>
  </si>
  <si>
    <t>EPA Id. No. 18</t>
  </si>
  <si>
    <t>Site Description -Shortland WWTW overflow</t>
  </si>
  <si>
    <t>Site Code 5OV1800</t>
  </si>
  <si>
    <t>Daily during any discharge</t>
  </si>
  <si>
    <t>No. of times measured during the year for licence reporting</t>
  </si>
  <si>
    <t>50%ile</t>
  </si>
  <si>
    <t>90%ile</t>
  </si>
  <si>
    <t>Number of measurements</t>
  </si>
  <si>
    <t>&lt;1</t>
  </si>
  <si>
    <t>Annual Summary</t>
  </si>
  <si>
    <t>6.5 - 8.5</t>
  </si>
  <si>
    <t>Chlorine (free residual)</t>
  </si>
  <si>
    <t>Yes</t>
  </si>
  <si>
    <t>20*</t>
  </si>
  <si>
    <t>&lt;0.10</t>
  </si>
  <si>
    <t>6 September 2016 to 30 June 2017</t>
  </si>
  <si>
    <t>* Sample not analysed for Chlorine (free residual) on six occasions</t>
  </si>
  <si>
    <t>Date Obtained: 3 July 2017</t>
  </si>
  <si>
    <t>1 July 2016 to 5 September 2016</t>
  </si>
  <si>
    <t>1 July 2016 to 30 June 2017</t>
  </si>
  <si>
    <t>6.50 - 8.50</t>
  </si>
  <si>
    <t>VOLUME MONITORING</t>
  </si>
  <si>
    <t>No. of times measured during the year</t>
  </si>
  <si>
    <t>Volume</t>
  </si>
  <si>
    <t>Monitoring Point</t>
  </si>
  <si>
    <t>Limits?</t>
  </si>
  <si>
    <t>kilolitres per day</t>
  </si>
  <si>
    <t>Daily</t>
  </si>
  <si>
    <t>Point 20 -  Dechlorinated Discharge to Hunter River</t>
  </si>
  <si>
    <t>Nitrogen (total)</t>
  </si>
  <si>
    <t>Site Description - Overflow structure of the storm storage pond</t>
  </si>
  <si>
    <t>1 July 2020 to 30 June 2021</t>
  </si>
  <si>
    <t>&lt;3</t>
  </si>
  <si>
    <t>Average</t>
  </si>
  <si>
    <t>SHORTLAND WASTEWATER TREATMENT WORKS - ANNUAL POLLUTION MONITORING SUMMARY - 2020-21</t>
  </si>
  <si>
    <t>Date Obtained:  1 July 2021</t>
  </si>
  <si>
    <t>Date Published:  21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</si>
</sst>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</cellStyleXfs>
  <cellXfs count="102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5" fillId="0" borderId="0" xfId="0" applyFont="1" applyProtection="1"/>
    <xf numFmtId="0" fontId="5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/>
    <xf numFmtId="1" fontId="5" fillId="3" borderId="12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64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5" fillId="0" borderId="11" xfId="11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</cellXfs>
  <cellStyles count="13">
    <cellStyle name="Comma" xfId="11" builtinId="3"/>
    <cellStyle name="Normal" xfId="0" builtinId="0"/>
    <cellStyle name="Normal 102" xfId="1"/>
    <cellStyle name="Normal 114" xfId="12"/>
    <cellStyle name="Normal 2" xfId="2"/>
    <cellStyle name="Normal 3" xfId="3"/>
    <cellStyle name="Normal 3 2" xfId="4"/>
    <cellStyle name="Normal 4" xfId="5"/>
    <cellStyle name="Normal 5" xfId="6"/>
    <cellStyle name="Normal 6" xfId="7"/>
    <cellStyle name="Normal 62" xfId="8"/>
    <cellStyle name="Normal 73" xfId="9"/>
    <cellStyle name="Normal 95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R46"/>
  <sheetViews>
    <sheetView tabSelected="1" zoomScale="90" zoomScaleNormal="90" zoomScaleSheetLayoutView="90" workbookViewId="0">
      <selection activeCell="C6" sqref="C6"/>
    </sheetView>
  </sheetViews>
  <sheetFormatPr defaultRowHeight="12.5" x14ac:dyDescent="0.25"/>
  <cols>
    <col min="1" max="1" width="30" customWidth="1"/>
    <col min="2" max="2" width="28.1796875" customWidth="1"/>
    <col min="3" max="3" width="25.26953125" customWidth="1"/>
    <col min="4" max="4" width="19.1796875" customWidth="1"/>
    <col min="5" max="5" width="15.54296875" customWidth="1"/>
    <col min="6" max="6" width="13.81640625" customWidth="1"/>
    <col min="7" max="7" width="10.453125" customWidth="1"/>
    <col min="8" max="8" width="10.1796875" customWidth="1"/>
    <col min="9" max="10" width="13.81640625" customWidth="1"/>
    <col min="11" max="11" width="24.7265625" bestFit="1" customWidth="1"/>
    <col min="12" max="15" width="13.81640625" customWidth="1"/>
    <col min="16" max="16" width="13.453125" customWidth="1"/>
    <col min="19" max="19" width="24.26953125" customWidth="1"/>
  </cols>
  <sheetData>
    <row r="1" spans="1:18" ht="18" x14ac:dyDescent="0.4">
      <c r="B1" s="1" t="s">
        <v>71</v>
      </c>
      <c r="P1" s="2"/>
    </row>
    <row r="2" spans="1:18" ht="18" x14ac:dyDescent="0.4">
      <c r="A2" s="1"/>
      <c r="P2" s="2"/>
    </row>
    <row r="3" spans="1:18" ht="15.5" x14ac:dyDescent="0.35">
      <c r="B3" s="3" t="s">
        <v>0</v>
      </c>
      <c r="F3" s="4" t="s">
        <v>1</v>
      </c>
      <c r="G3" s="4"/>
      <c r="H3" s="4"/>
      <c r="I3" s="4"/>
      <c r="J3" s="4"/>
      <c r="K3" s="4"/>
      <c r="P3" s="2"/>
    </row>
    <row r="4" spans="1:18" x14ac:dyDescent="0.25">
      <c r="A4" s="5"/>
      <c r="B4" s="5" t="s">
        <v>72</v>
      </c>
      <c r="E4" s="2"/>
      <c r="F4" s="4" t="s">
        <v>2</v>
      </c>
      <c r="G4" s="4"/>
      <c r="H4" s="4"/>
      <c r="I4" s="4"/>
      <c r="J4" s="4"/>
      <c r="K4" s="4"/>
      <c r="P4" s="2"/>
    </row>
    <row r="5" spans="1:18" x14ac:dyDescent="0.25">
      <c r="B5" s="5" t="s">
        <v>73</v>
      </c>
      <c r="E5" s="2"/>
      <c r="F5" s="4" t="s">
        <v>4</v>
      </c>
      <c r="G5" s="4"/>
      <c r="H5" s="4"/>
      <c r="I5" s="4"/>
      <c r="J5" s="4"/>
      <c r="K5" s="4"/>
      <c r="P5" s="2"/>
    </row>
    <row r="6" spans="1:18" x14ac:dyDescent="0.25">
      <c r="P6" s="2"/>
    </row>
    <row r="7" spans="1:18" x14ac:dyDescent="0.25">
      <c r="P7" s="2"/>
    </row>
    <row r="8" spans="1:18" ht="15.5" x14ac:dyDescent="0.35">
      <c r="A8" s="6" t="s">
        <v>5</v>
      </c>
      <c r="P8" s="2"/>
    </row>
    <row r="9" spans="1:18" ht="13" x14ac:dyDescent="0.3">
      <c r="A9" s="7" t="s">
        <v>6</v>
      </c>
      <c r="B9" s="8" t="s">
        <v>7</v>
      </c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8" s="18" customFormat="1" ht="13" x14ac:dyDescent="0.3">
      <c r="A10" s="12" t="s">
        <v>8</v>
      </c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7"/>
      <c r="R10" s="17"/>
    </row>
    <row r="11" spans="1:18" s="18" customFormat="1" ht="13" x14ac:dyDescent="0.3">
      <c r="A11" s="7"/>
      <c r="B11" s="19"/>
      <c r="C11" s="19"/>
      <c r="D11" s="79" t="s">
        <v>41</v>
      </c>
      <c r="E11" s="82" t="s">
        <v>46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17"/>
      <c r="R11" s="17"/>
    </row>
    <row r="12" spans="1:18" s="18" customFormat="1" ht="13" x14ac:dyDescent="0.3">
      <c r="A12" s="12"/>
      <c r="B12" s="21"/>
      <c r="C12" s="21"/>
      <c r="D12" s="80"/>
      <c r="E12" s="85" t="s">
        <v>68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17"/>
      <c r="R12" s="17"/>
    </row>
    <row r="13" spans="1:18" s="18" customFormat="1" ht="12.75" customHeight="1" x14ac:dyDescent="0.3">
      <c r="A13" s="12"/>
      <c r="B13" s="21" t="s">
        <v>9</v>
      </c>
      <c r="C13" s="12" t="s">
        <v>10</v>
      </c>
      <c r="D13" s="80"/>
      <c r="E13" s="19"/>
      <c r="F13" s="19"/>
      <c r="G13" s="20" t="s">
        <v>42</v>
      </c>
      <c r="H13" s="20" t="s">
        <v>42</v>
      </c>
      <c r="I13" s="20" t="s">
        <v>43</v>
      </c>
      <c r="J13" s="20" t="s">
        <v>43</v>
      </c>
      <c r="K13" s="20" t="s">
        <v>12</v>
      </c>
      <c r="L13" s="7" t="s">
        <v>11</v>
      </c>
      <c r="M13" s="7" t="s">
        <v>12</v>
      </c>
      <c r="N13" s="7" t="s">
        <v>13</v>
      </c>
      <c r="O13" s="7" t="s">
        <v>13</v>
      </c>
      <c r="P13" s="19" t="s">
        <v>14</v>
      </c>
      <c r="Q13" s="17"/>
      <c r="R13" s="17"/>
    </row>
    <row r="14" spans="1:18" s="18" customFormat="1" ht="13" x14ac:dyDescent="0.3">
      <c r="A14" s="13" t="s">
        <v>15</v>
      </c>
      <c r="B14" s="23" t="s">
        <v>16</v>
      </c>
      <c r="C14" s="13" t="s">
        <v>17</v>
      </c>
      <c r="D14" s="81"/>
      <c r="E14" s="23" t="s">
        <v>18</v>
      </c>
      <c r="F14" s="23" t="s">
        <v>19</v>
      </c>
      <c r="G14" s="22" t="s">
        <v>20</v>
      </c>
      <c r="H14" s="22" t="s">
        <v>21</v>
      </c>
      <c r="I14" s="22" t="s">
        <v>20</v>
      </c>
      <c r="J14" s="22" t="s">
        <v>21</v>
      </c>
      <c r="K14" s="22" t="s">
        <v>44</v>
      </c>
      <c r="L14" s="13" t="s">
        <v>20</v>
      </c>
      <c r="M14" s="13" t="s">
        <v>21</v>
      </c>
      <c r="N14" s="13" t="s">
        <v>20</v>
      </c>
      <c r="O14" s="13" t="s">
        <v>21</v>
      </c>
      <c r="P14" s="23" t="s">
        <v>22</v>
      </c>
      <c r="Q14" s="17"/>
      <c r="R14" s="17"/>
    </row>
    <row r="15" spans="1:18" s="34" customFormat="1" ht="15" customHeight="1" x14ac:dyDescent="0.25">
      <c r="A15" s="24" t="s">
        <v>23</v>
      </c>
      <c r="B15" s="25" t="s">
        <v>24</v>
      </c>
      <c r="C15" s="25" t="s">
        <v>25</v>
      </c>
      <c r="D15" s="25">
        <v>30</v>
      </c>
      <c r="E15" s="61" t="s">
        <v>26</v>
      </c>
      <c r="F15" s="61">
        <v>11</v>
      </c>
      <c r="G15" s="27">
        <v>25</v>
      </c>
      <c r="H15" s="27">
        <v>4</v>
      </c>
      <c r="I15" s="27">
        <v>60</v>
      </c>
      <c r="J15" s="27">
        <v>6.9</v>
      </c>
      <c r="K15" s="27" t="s">
        <v>27</v>
      </c>
      <c r="L15" s="26" t="s">
        <v>27</v>
      </c>
      <c r="M15" s="26" t="s">
        <v>27</v>
      </c>
      <c r="N15" s="27" t="s">
        <v>27</v>
      </c>
      <c r="O15" s="28" t="s">
        <v>27</v>
      </c>
      <c r="P15" s="25" t="s">
        <v>49</v>
      </c>
      <c r="Q15" s="29"/>
      <c r="R15" s="30"/>
    </row>
    <row r="16" spans="1:18" s="34" customFormat="1" ht="15" customHeight="1" x14ac:dyDescent="0.25">
      <c r="A16" s="24" t="s">
        <v>48</v>
      </c>
      <c r="B16" s="25" t="s">
        <v>24</v>
      </c>
      <c r="C16" s="25" t="s">
        <v>25</v>
      </c>
      <c r="D16" s="25">
        <v>30</v>
      </c>
      <c r="E16" s="61" t="s">
        <v>51</v>
      </c>
      <c r="F16" s="60">
        <v>0.4</v>
      </c>
      <c r="G16" s="27" t="s">
        <v>27</v>
      </c>
      <c r="H16" s="27" t="s">
        <v>27</v>
      </c>
      <c r="I16" s="27" t="s">
        <v>27</v>
      </c>
      <c r="J16" s="27" t="s">
        <v>27</v>
      </c>
      <c r="K16" s="27" t="s">
        <v>27</v>
      </c>
      <c r="L16" s="26" t="s">
        <v>27</v>
      </c>
      <c r="M16" s="26" t="s">
        <v>27</v>
      </c>
      <c r="N16" s="27" t="s">
        <v>27</v>
      </c>
      <c r="O16" s="42" t="s">
        <v>27</v>
      </c>
      <c r="P16" s="25" t="s">
        <v>27</v>
      </c>
      <c r="Q16" s="29"/>
      <c r="R16" s="30"/>
    </row>
    <row r="17" spans="1:18" ht="15" customHeight="1" x14ac:dyDescent="0.25">
      <c r="A17" s="31" t="s">
        <v>28</v>
      </c>
      <c r="B17" s="25" t="s">
        <v>29</v>
      </c>
      <c r="C17" s="25" t="s">
        <v>25</v>
      </c>
      <c r="D17" s="25">
        <v>30</v>
      </c>
      <c r="E17" s="61" t="s">
        <v>26</v>
      </c>
      <c r="F17" s="75">
        <v>200000</v>
      </c>
      <c r="G17" s="27" t="s">
        <v>27</v>
      </c>
      <c r="H17" s="27" t="s">
        <v>27</v>
      </c>
      <c r="I17" s="27" t="s">
        <v>27</v>
      </c>
      <c r="J17" s="27" t="s">
        <v>27</v>
      </c>
      <c r="K17" s="27" t="s">
        <v>27</v>
      </c>
      <c r="L17" s="26" t="s">
        <v>27</v>
      </c>
      <c r="M17" s="26" t="s">
        <v>27</v>
      </c>
      <c r="N17" s="26" t="s">
        <v>27</v>
      </c>
      <c r="O17" s="26" t="s">
        <v>27</v>
      </c>
      <c r="P17" s="25" t="s">
        <v>27</v>
      </c>
      <c r="Q17" s="29"/>
      <c r="R17" s="30"/>
    </row>
    <row r="18" spans="1:18" ht="15" customHeight="1" x14ac:dyDescent="0.25">
      <c r="A18" s="31" t="s">
        <v>30</v>
      </c>
      <c r="B18" s="25" t="s">
        <v>24</v>
      </c>
      <c r="C18" s="25" t="s">
        <v>25</v>
      </c>
      <c r="D18" s="25">
        <v>30</v>
      </c>
      <c r="E18" s="59">
        <v>2.14</v>
      </c>
      <c r="F18" s="61">
        <v>9</v>
      </c>
      <c r="G18" s="39" t="s">
        <v>27</v>
      </c>
      <c r="H18" s="39" t="s">
        <v>27</v>
      </c>
      <c r="I18" s="39" t="s">
        <v>27</v>
      </c>
      <c r="J18" s="39" t="s">
        <v>27</v>
      </c>
      <c r="K18" s="39" t="s">
        <v>27</v>
      </c>
      <c r="L18" s="26" t="s">
        <v>27</v>
      </c>
      <c r="M18" s="26" t="s">
        <v>27</v>
      </c>
      <c r="N18" s="26" t="s">
        <v>27</v>
      </c>
      <c r="O18" s="26" t="s">
        <v>27</v>
      </c>
      <c r="P18" s="25" t="s">
        <v>27</v>
      </c>
      <c r="Q18" s="29"/>
      <c r="R18" s="30"/>
    </row>
    <row r="19" spans="1:18" ht="15" customHeight="1" x14ac:dyDescent="0.25">
      <c r="A19" s="31" t="s">
        <v>31</v>
      </c>
      <c r="B19" s="25" t="s">
        <v>24</v>
      </c>
      <c r="C19" s="25" t="s">
        <v>25</v>
      </c>
      <c r="D19" s="25">
        <v>30</v>
      </c>
      <c r="E19" s="60" t="s">
        <v>32</v>
      </c>
      <c r="F19" s="59">
        <v>3.5</v>
      </c>
      <c r="G19" s="39" t="s">
        <v>27</v>
      </c>
      <c r="H19" s="39" t="s">
        <v>27</v>
      </c>
      <c r="I19" s="27">
        <v>8</v>
      </c>
      <c r="J19" s="26">
        <v>1.6</v>
      </c>
      <c r="K19" s="39" t="s">
        <v>27</v>
      </c>
      <c r="L19" s="26" t="s">
        <v>27</v>
      </c>
      <c r="M19" s="26" t="s">
        <v>27</v>
      </c>
      <c r="N19" s="26" t="s">
        <v>27</v>
      </c>
      <c r="O19" s="26" t="s">
        <v>27</v>
      </c>
      <c r="P19" s="25" t="s">
        <v>49</v>
      </c>
      <c r="Q19" s="29"/>
      <c r="R19" s="30"/>
    </row>
    <row r="20" spans="1:18" ht="15" customHeight="1" x14ac:dyDescent="0.25">
      <c r="A20" s="31" t="s">
        <v>66</v>
      </c>
      <c r="B20" s="25" t="s">
        <v>24</v>
      </c>
      <c r="C20" s="25" t="s">
        <v>25</v>
      </c>
      <c r="D20" s="25">
        <v>30</v>
      </c>
      <c r="E20" s="59">
        <v>4</v>
      </c>
      <c r="F20" s="59">
        <v>12.1</v>
      </c>
      <c r="G20" s="39" t="s">
        <v>27</v>
      </c>
      <c r="H20" s="39" t="s">
        <v>27</v>
      </c>
      <c r="I20" s="27">
        <v>20</v>
      </c>
      <c r="J20" s="26">
        <v>10.96</v>
      </c>
      <c r="K20" s="39" t="s">
        <v>27</v>
      </c>
      <c r="L20" s="26" t="s">
        <v>27</v>
      </c>
      <c r="M20" s="26" t="s">
        <v>27</v>
      </c>
      <c r="N20" s="26" t="s">
        <v>27</v>
      </c>
      <c r="O20" s="26" t="s">
        <v>27</v>
      </c>
      <c r="P20" s="25" t="s">
        <v>49</v>
      </c>
      <c r="Q20" s="29"/>
      <c r="R20" s="30"/>
    </row>
    <row r="21" spans="1:18" ht="15" customHeight="1" x14ac:dyDescent="0.25">
      <c r="A21" s="24" t="s">
        <v>33</v>
      </c>
      <c r="B21" s="25" t="s">
        <v>24</v>
      </c>
      <c r="C21" s="25" t="s">
        <v>25</v>
      </c>
      <c r="D21" s="25">
        <v>30</v>
      </c>
      <c r="E21" s="25" t="s">
        <v>26</v>
      </c>
      <c r="F21" s="25">
        <v>4</v>
      </c>
      <c r="G21" s="37" t="s">
        <v>27</v>
      </c>
      <c r="H21" s="37" t="s">
        <v>27</v>
      </c>
      <c r="I21" s="37" t="s">
        <v>27</v>
      </c>
      <c r="J21" s="37" t="s">
        <v>27</v>
      </c>
      <c r="K21" s="37" t="s">
        <v>27</v>
      </c>
      <c r="L21" s="26" t="s">
        <v>27</v>
      </c>
      <c r="M21" s="26" t="s">
        <v>27</v>
      </c>
      <c r="N21" s="26" t="s">
        <v>27</v>
      </c>
      <c r="O21" s="26" t="s">
        <v>27</v>
      </c>
      <c r="P21" s="25" t="s">
        <v>27</v>
      </c>
      <c r="Q21" s="29"/>
      <c r="R21" s="30"/>
    </row>
    <row r="22" spans="1:18" ht="15" customHeight="1" x14ac:dyDescent="0.25">
      <c r="A22" s="31" t="s">
        <v>34</v>
      </c>
      <c r="B22" s="25" t="s">
        <v>34</v>
      </c>
      <c r="C22" s="25" t="s">
        <v>25</v>
      </c>
      <c r="D22" s="25">
        <v>30</v>
      </c>
      <c r="E22" s="60">
        <v>6.71</v>
      </c>
      <c r="F22" s="60">
        <v>7.29</v>
      </c>
      <c r="G22" s="39" t="s">
        <v>27</v>
      </c>
      <c r="H22" s="39" t="s">
        <v>27</v>
      </c>
      <c r="I22" s="39" t="s">
        <v>27</v>
      </c>
      <c r="J22" s="39" t="s">
        <v>27</v>
      </c>
      <c r="K22" s="39" t="s">
        <v>27</v>
      </c>
      <c r="L22" s="26" t="s">
        <v>27</v>
      </c>
      <c r="M22" s="26" t="s">
        <v>27</v>
      </c>
      <c r="N22" s="26" t="s">
        <v>47</v>
      </c>
      <c r="O22" s="63" t="str">
        <f>TEXT(E22,"0.00")&amp;" - "&amp;TEXT(F22,"0.00")</f>
        <v>6.71 - 7.29</v>
      </c>
      <c r="P22" s="25" t="s">
        <v>49</v>
      </c>
      <c r="Q22" s="29"/>
      <c r="R22" s="30"/>
    </row>
    <row r="23" spans="1:18" ht="15" customHeight="1" x14ac:dyDescent="0.25">
      <c r="A23" s="31" t="s">
        <v>35</v>
      </c>
      <c r="B23" s="25" t="s">
        <v>24</v>
      </c>
      <c r="C23" s="25" t="s">
        <v>25</v>
      </c>
      <c r="D23" s="25">
        <v>30</v>
      </c>
      <c r="E23" s="60">
        <v>0.32</v>
      </c>
      <c r="F23" s="59">
        <v>2.2000000000000002</v>
      </c>
      <c r="G23" s="39" t="s">
        <v>27</v>
      </c>
      <c r="H23" s="39" t="s">
        <v>27</v>
      </c>
      <c r="I23" s="27">
        <v>7</v>
      </c>
      <c r="J23" s="26">
        <v>1.7</v>
      </c>
      <c r="K23" s="39" t="s">
        <v>27</v>
      </c>
      <c r="L23" s="26" t="s">
        <v>27</v>
      </c>
      <c r="M23" s="26" t="s">
        <v>27</v>
      </c>
      <c r="N23" s="26" t="s">
        <v>27</v>
      </c>
      <c r="O23" s="26" t="s">
        <v>27</v>
      </c>
      <c r="P23" s="25" t="s">
        <v>49</v>
      </c>
      <c r="Q23" s="29"/>
      <c r="R23" s="30"/>
    </row>
    <row r="24" spans="1:18" ht="15" customHeight="1" x14ac:dyDescent="0.25">
      <c r="A24" s="24" t="s">
        <v>36</v>
      </c>
      <c r="B24" s="33" t="s">
        <v>24</v>
      </c>
      <c r="C24" s="25" t="s">
        <v>25</v>
      </c>
      <c r="D24" s="25">
        <v>30</v>
      </c>
      <c r="E24" s="61" t="s">
        <v>45</v>
      </c>
      <c r="F24" s="61">
        <v>28</v>
      </c>
      <c r="G24" s="27">
        <v>40</v>
      </c>
      <c r="H24" s="27">
        <v>5</v>
      </c>
      <c r="I24" s="27">
        <v>80</v>
      </c>
      <c r="J24" s="27">
        <v>10</v>
      </c>
      <c r="K24" s="27" t="s">
        <v>27</v>
      </c>
      <c r="L24" s="26" t="s">
        <v>27</v>
      </c>
      <c r="M24" s="26" t="s">
        <v>27</v>
      </c>
      <c r="N24" s="27" t="s">
        <v>27</v>
      </c>
      <c r="O24" s="28" t="s">
        <v>27</v>
      </c>
      <c r="P24" s="25" t="s">
        <v>49</v>
      </c>
      <c r="Q24" s="29"/>
      <c r="R24" s="30"/>
    </row>
    <row r="25" spans="1:18" x14ac:dyDescent="0.25">
      <c r="A25" s="58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7" spans="1:18" ht="13" x14ac:dyDescent="0.3">
      <c r="A27" s="7" t="s">
        <v>37</v>
      </c>
      <c r="B27" s="8" t="s">
        <v>67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8" ht="13" x14ac:dyDescent="0.3">
      <c r="A28" s="12" t="s">
        <v>39</v>
      </c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8" ht="12.75" customHeight="1" x14ac:dyDescent="0.3">
      <c r="A29" s="7"/>
      <c r="B29" s="19"/>
      <c r="C29" s="19"/>
      <c r="D29" s="79" t="s">
        <v>41</v>
      </c>
      <c r="E29" s="82" t="s">
        <v>46</v>
      </c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</row>
    <row r="30" spans="1:18" ht="13" x14ac:dyDescent="0.3">
      <c r="A30" s="12"/>
      <c r="B30" s="21"/>
      <c r="C30" s="21"/>
      <c r="D30" s="80"/>
      <c r="E30" s="85" t="str">
        <f>E12</f>
        <v>1 July 2020 to 30 June 2021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</row>
    <row r="31" spans="1:18" ht="13" x14ac:dyDescent="0.3">
      <c r="A31" s="12"/>
      <c r="B31" s="21" t="s">
        <v>9</v>
      </c>
      <c r="C31" s="12" t="s">
        <v>10</v>
      </c>
      <c r="D31" s="80"/>
      <c r="E31" s="19"/>
      <c r="F31" s="19"/>
      <c r="G31" s="20" t="s">
        <v>42</v>
      </c>
      <c r="H31" s="20" t="s">
        <v>42</v>
      </c>
      <c r="I31" s="20" t="s">
        <v>43</v>
      </c>
      <c r="J31" s="20" t="s">
        <v>43</v>
      </c>
      <c r="K31" s="20" t="s">
        <v>12</v>
      </c>
      <c r="L31" s="7" t="s">
        <v>11</v>
      </c>
      <c r="M31" s="7" t="s">
        <v>12</v>
      </c>
      <c r="N31" s="7" t="s">
        <v>13</v>
      </c>
      <c r="O31" s="7" t="s">
        <v>13</v>
      </c>
      <c r="P31" s="19" t="s">
        <v>14</v>
      </c>
    </row>
    <row r="32" spans="1:18" ht="13" x14ac:dyDescent="0.3">
      <c r="A32" s="13" t="s">
        <v>15</v>
      </c>
      <c r="B32" s="23" t="s">
        <v>16</v>
      </c>
      <c r="C32" s="13" t="s">
        <v>17</v>
      </c>
      <c r="D32" s="81"/>
      <c r="E32" s="23" t="s">
        <v>18</v>
      </c>
      <c r="F32" s="23" t="s">
        <v>19</v>
      </c>
      <c r="G32" s="22" t="s">
        <v>20</v>
      </c>
      <c r="H32" s="22" t="s">
        <v>21</v>
      </c>
      <c r="I32" s="22" t="s">
        <v>20</v>
      </c>
      <c r="J32" s="22" t="s">
        <v>21</v>
      </c>
      <c r="K32" s="22" t="s">
        <v>44</v>
      </c>
      <c r="L32" s="13" t="s">
        <v>20</v>
      </c>
      <c r="M32" s="13" t="s">
        <v>21</v>
      </c>
      <c r="N32" s="13" t="s">
        <v>20</v>
      </c>
      <c r="O32" s="13" t="s">
        <v>21</v>
      </c>
      <c r="P32" s="23" t="s">
        <v>22</v>
      </c>
    </row>
    <row r="33" spans="1:16" ht="15" customHeight="1" x14ac:dyDescent="0.25">
      <c r="A33" s="24" t="s">
        <v>23</v>
      </c>
      <c r="B33" s="33" t="s">
        <v>24</v>
      </c>
      <c r="C33" s="25" t="s">
        <v>40</v>
      </c>
      <c r="D33" s="25">
        <v>76</v>
      </c>
      <c r="E33" s="25" t="s">
        <v>26</v>
      </c>
      <c r="F33" s="25">
        <v>19</v>
      </c>
      <c r="G33" s="38" t="s">
        <v>27</v>
      </c>
      <c r="H33" s="38" t="s">
        <v>27</v>
      </c>
      <c r="I33" s="38" t="s">
        <v>27</v>
      </c>
      <c r="J33" s="38" t="s">
        <v>27</v>
      </c>
      <c r="K33" s="38" t="s">
        <v>27</v>
      </c>
      <c r="L33" s="26" t="s">
        <v>27</v>
      </c>
      <c r="M33" s="26" t="s">
        <v>27</v>
      </c>
      <c r="N33" s="26" t="s">
        <v>27</v>
      </c>
      <c r="O33" s="26" t="s">
        <v>27</v>
      </c>
      <c r="P33" s="25" t="s">
        <v>27</v>
      </c>
    </row>
    <row r="34" spans="1:16" ht="15" customHeight="1" x14ac:dyDescent="0.25">
      <c r="A34" s="24" t="s">
        <v>28</v>
      </c>
      <c r="B34" s="25" t="s">
        <v>29</v>
      </c>
      <c r="C34" s="25" t="s">
        <v>40</v>
      </c>
      <c r="D34" s="25">
        <v>76</v>
      </c>
      <c r="E34" s="25" t="s">
        <v>69</v>
      </c>
      <c r="F34" s="74">
        <v>720000</v>
      </c>
      <c r="G34" s="38" t="s">
        <v>27</v>
      </c>
      <c r="H34" s="38" t="s">
        <v>27</v>
      </c>
      <c r="I34" s="38" t="s">
        <v>27</v>
      </c>
      <c r="J34" s="38" t="s">
        <v>27</v>
      </c>
      <c r="K34" s="38" t="s">
        <v>27</v>
      </c>
      <c r="L34" s="26" t="s">
        <v>27</v>
      </c>
      <c r="M34" s="26" t="s">
        <v>27</v>
      </c>
      <c r="N34" s="26" t="s">
        <v>27</v>
      </c>
      <c r="O34" s="26" t="s">
        <v>27</v>
      </c>
      <c r="P34" s="25" t="s">
        <v>27</v>
      </c>
    </row>
    <row r="35" spans="1:16" ht="15" customHeight="1" x14ac:dyDescent="0.25">
      <c r="A35" s="31" t="s">
        <v>31</v>
      </c>
      <c r="B35" s="33" t="s">
        <v>24</v>
      </c>
      <c r="C35" s="25" t="s">
        <v>40</v>
      </c>
      <c r="D35" s="25">
        <v>76</v>
      </c>
      <c r="E35" s="59" t="s">
        <v>32</v>
      </c>
      <c r="F35" s="59">
        <v>4.0999999999999996</v>
      </c>
      <c r="G35" s="38" t="s">
        <v>27</v>
      </c>
      <c r="H35" s="38" t="s">
        <v>27</v>
      </c>
      <c r="I35" s="38" t="s">
        <v>27</v>
      </c>
      <c r="J35" s="38" t="s">
        <v>27</v>
      </c>
      <c r="K35" s="38" t="s">
        <v>27</v>
      </c>
      <c r="L35" s="26" t="s">
        <v>27</v>
      </c>
      <c r="M35" s="26" t="s">
        <v>27</v>
      </c>
      <c r="N35" s="26" t="s">
        <v>27</v>
      </c>
      <c r="O35" s="26" t="s">
        <v>27</v>
      </c>
      <c r="P35" s="25" t="s">
        <v>27</v>
      </c>
    </row>
    <row r="36" spans="1:16" ht="15" customHeight="1" x14ac:dyDescent="0.25">
      <c r="A36" s="31" t="s">
        <v>34</v>
      </c>
      <c r="B36" s="33" t="s">
        <v>34</v>
      </c>
      <c r="C36" s="25" t="s">
        <v>40</v>
      </c>
      <c r="D36" s="25">
        <v>76</v>
      </c>
      <c r="E36" s="25">
        <v>6.83</v>
      </c>
      <c r="F36" s="60">
        <v>8.82</v>
      </c>
      <c r="G36" s="38" t="s">
        <v>27</v>
      </c>
      <c r="H36" s="38" t="s">
        <v>27</v>
      </c>
      <c r="I36" s="38" t="s">
        <v>27</v>
      </c>
      <c r="J36" s="38" t="s">
        <v>27</v>
      </c>
      <c r="K36" s="38" t="s">
        <v>27</v>
      </c>
      <c r="L36" s="26" t="s">
        <v>27</v>
      </c>
      <c r="M36" s="26" t="s">
        <v>27</v>
      </c>
      <c r="N36" s="26" t="s">
        <v>27</v>
      </c>
      <c r="O36" s="26" t="s">
        <v>27</v>
      </c>
      <c r="P36" s="25" t="s">
        <v>27</v>
      </c>
    </row>
    <row r="37" spans="1:16" ht="15" customHeight="1" x14ac:dyDescent="0.25">
      <c r="A37" s="24" t="s">
        <v>36</v>
      </c>
      <c r="B37" s="33" t="s">
        <v>24</v>
      </c>
      <c r="C37" s="25" t="s">
        <v>40</v>
      </c>
      <c r="D37" s="25">
        <v>76</v>
      </c>
      <c r="E37" s="25" t="s">
        <v>45</v>
      </c>
      <c r="F37" s="61">
        <v>62</v>
      </c>
      <c r="G37" s="38" t="s">
        <v>27</v>
      </c>
      <c r="H37" s="38" t="s">
        <v>27</v>
      </c>
      <c r="I37" s="38" t="s">
        <v>27</v>
      </c>
      <c r="J37" s="38" t="s">
        <v>27</v>
      </c>
      <c r="K37" s="38" t="s">
        <v>27</v>
      </c>
      <c r="L37" s="26" t="s">
        <v>27</v>
      </c>
      <c r="M37" s="26" t="s">
        <v>27</v>
      </c>
      <c r="N37" s="26" t="s">
        <v>27</v>
      </c>
      <c r="O37" s="26" t="s">
        <v>27</v>
      </c>
      <c r="P37" s="25" t="s">
        <v>27</v>
      </c>
    </row>
    <row r="38" spans="1:16" x14ac:dyDescent="0.25"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x14ac:dyDescent="0.25">
      <c r="A39" s="43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x14ac:dyDescent="0.25"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ht="15.5" x14ac:dyDescent="0.35">
      <c r="A41" s="6" t="s">
        <v>58</v>
      </c>
      <c r="G41" s="64"/>
    </row>
    <row r="42" spans="1:16" ht="13" x14ac:dyDescent="0.3">
      <c r="A42" s="88" t="s">
        <v>46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</row>
    <row r="43" spans="1:16" ht="13" x14ac:dyDescent="0.3">
      <c r="A43" s="85" t="str">
        <f>$E$12</f>
        <v>1 July 2020 to 30 June 2021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6" ht="13" x14ac:dyDescent="0.3">
      <c r="A44" s="88"/>
      <c r="B44" s="89"/>
      <c r="C44" s="96"/>
      <c r="D44" s="21" t="s">
        <v>9</v>
      </c>
      <c r="E44" s="12" t="s">
        <v>10</v>
      </c>
      <c r="F44" s="97" t="s">
        <v>59</v>
      </c>
      <c r="G44" s="98"/>
      <c r="H44" s="77"/>
      <c r="I44" s="77"/>
      <c r="J44" s="65"/>
      <c r="K44" s="66" t="s">
        <v>60</v>
      </c>
      <c r="L44" s="67" t="s">
        <v>14</v>
      </c>
    </row>
    <row r="45" spans="1:16" ht="13" x14ac:dyDescent="0.3">
      <c r="A45" s="85" t="s">
        <v>61</v>
      </c>
      <c r="B45" s="90"/>
      <c r="C45" s="101"/>
      <c r="D45" s="21" t="s">
        <v>16</v>
      </c>
      <c r="E45" s="12" t="s">
        <v>17</v>
      </c>
      <c r="F45" s="99"/>
      <c r="G45" s="100"/>
      <c r="H45" s="77" t="s">
        <v>18</v>
      </c>
      <c r="I45" s="77" t="s">
        <v>70</v>
      </c>
      <c r="J45" s="68" t="s">
        <v>19</v>
      </c>
      <c r="K45" s="69" t="s">
        <v>20</v>
      </c>
      <c r="L45" s="70" t="s">
        <v>62</v>
      </c>
    </row>
    <row r="46" spans="1:16" x14ac:dyDescent="0.25">
      <c r="A46" s="91" t="s">
        <v>65</v>
      </c>
      <c r="B46" s="92"/>
      <c r="C46" s="93"/>
      <c r="D46" s="71" t="s">
        <v>63</v>
      </c>
      <c r="E46" s="72" t="s">
        <v>64</v>
      </c>
      <c r="F46" s="94">
        <v>365</v>
      </c>
      <c r="G46" s="95"/>
      <c r="H46" s="76">
        <v>0</v>
      </c>
      <c r="I46" s="76">
        <v>3909</v>
      </c>
      <c r="J46" s="78">
        <v>23440</v>
      </c>
      <c r="K46" s="73">
        <v>31000</v>
      </c>
      <c r="L46" s="72" t="str">
        <f>IF(J46="","",IF(J46&gt;K46, "No", "Yes"))</f>
        <v>Yes</v>
      </c>
    </row>
  </sheetData>
  <protectedRanges>
    <protectedRange password="F31C" sqref="E4:K5 F3:K3" name="Logo"/>
    <protectedRange password="F31C" sqref="P1:P7" name="Logo_1"/>
  </protectedRanges>
  <mergeCells count="13">
    <mergeCell ref="A42:L42"/>
    <mergeCell ref="A43:L43"/>
    <mergeCell ref="A46:C46"/>
    <mergeCell ref="F46:G46"/>
    <mergeCell ref="A44:C44"/>
    <mergeCell ref="F44:G45"/>
    <mergeCell ref="A45:C45"/>
    <mergeCell ref="D11:D14"/>
    <mergeCell ref="E11:P11"/>
    <mergeCell ref="E12:P12"/>
    <mergeCell ref="D29:D32"/>
    <mergeCell ref="E29:P29"/>
    <mergeCell ref="E30:P30"/>
  </mergeCells>
  <pageMargins left="0.74803149606299213" right="0.74803149606299213" top="0.98425196850393704" bottom="0.98425196850393704" header="0.51181102362204722" footer="0.51181102362204722"/>
  <pageSetup paperSize="8" scale="65" orientation="landscape" horizontalDpi="300" verticalDpi="300" copies="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opLeftCell="A7" zoomScale="80" zoomScaleNormal="80" zoomScaleSheetLayoutView="90" workbookViewId="0">
      <selection activeCell="C54" sqref="C54"/>
    </sheetView>
  </sheetViews>
  <sheetFormatPr defaultRowHeight="12.5" x14ac:dyDescent="0.25"/>
  <cols>
    <col min="1" max="1" width="30" customWidth="1"/>
    <col min="2" max="2" width="28.1796875" customWidth="1"/>
    <col min="3" max="3" width="25.26953125" customWidth="1"/>
    <col min="4" max="4" width="19.1796875" customWidth="1"/>
    <col min="5" max="5" width="15.54296875" customWidth="1"/>
    <col min="6" max="6" width="13.81640625" customWidth="1"/>
    <col min="7" max="7" width="10.453125" customWidth="1"/>
    <col min="8" max="8" width="10.1796875" customWidth="1"/>
    <col min="9" max="10" width="13.81640625" customWidth="1"/>
    <col min="11" max="11" width="24.7265625" bestFit="1" customWidth="1"/>
    <col min="12" max="15" width="13.81640625" customWidth="1"/>
    <col min="16" max="16" width="13.453125" customWidth="1"/>
    <col min="19" max="19" width="24.26953125" customWidth="1"/>
  </cols>
  <sheetData>
    <row r="1" spans="1:18" ht="18" x14ac:dyDescent="0.4">
      <c r="B1" s="1" t="str">
        <f>"SHORTLAND WASTEWATER TREATMENT WORKS - ANNUAL POLLUTION MONITORING SUMMARY"</f>
        <v>SHORTLAND WASTEWATER TREATMENT WORKS - ANNUAL POLLUTION MONITORING SUMMARY</v>
      </c>
      <c r="P1" s="2"/>
    </row>
    <row r="2" spans="1:18" ht="18" x14ac:dyDescent="0.4">
      <c r="A2" s="1"/>
      <c r="P2" s="2"/>
    </row>
    <row r="3" spans="1:18" ht="15.5" x14ac:dyDescent="0.35">
      <c r="B3" s="3" t="s">
        <v>0</v>
      </c>
      <c r="F3" s="4" t="s">
        <v>1</v>
      </c>
      <c r="G3" s="4"/>
      <c r="H3" s="4"/>
      <c r="I3" s="4"/>
      <c r="J3" s="4"/>
      <c r="K3" s="4"/>
      <c r="P3" s="2"/>
    </row>
    <row r="4" spans="1:18" x14ac:dyDescent="0.25">
      <c r="A4" s="5"/>
      <c r="B4" s="5" t="s">
        <v>54</v>
      </c>
      <c r="E4" s="2"/>
      <c r="F4" s="4" t="s">
        <v>2</v>
      </c>
      <c r="G4" s="4"/>
      <c r="H4" s="4"/>
      <c r="I4" s="4"/>
      <c r="J4" s="4"/>
      <c r="K4" s="4"/>
      <c r="P4" s="2"/>
    </row>
    <row r="5" spans="1:18" x14ac:dyDescent="0.25">
      <c r="B5" s="5" t="s">
        <v>3</v>
      </c>
      <c r="E5" s="2"/>
      <c r="F5" s="4" t="s">
        <v>4</v>
      </c>
      <c r="G5" s="4"/>
      <c r="H5" s="4"/>
      <c r="I5" s="4"/>
      <c r="J5" s="4"/>
      <c r="K5" s="4"/>
      <c r="P5" s="2"/>
    </row>
    <row r="6" spans="1:18" x14ac:dyDescent="0.25">
      <c r="P6" s="2"/>
    </row>
    <row r="7" spans="1:18" x14ac:dyDescent="0.25">
      <c r="P7" s="2"/>
    </row>
    <row r="8" spans="1:18" ht="15.5" x14ac:dyDescent="0.35">
      <c r="A8" s="6" t="s">
        <v>5</v>
      </c>
      <c r="P8" s="2"/>
    </row>
    <row r="9" spans="1:18" ht="13" x14ac:dyDescent="0.3">
      <c r="A9" s="40" t="s">
        <v>6</v>
      </c>
      <c r="B9" s="8" t="s">
        <v>7</v>
      </c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1:18" s="18" customFormat="1" ht="13" x14ac:dyDescent="0.3">
      <c r="A10" s="12" t="s">
        <v>8</v>
      </c>
      <c r="B10" s="41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7"/>
      <c r="R10" s="17"/>
    </row>
    <row r="11" spans="1:18" s="18" customFormat="1" ht="13" x14ac:dyDescent="0.3">
      <c r="A11" s="40"/>
      <c r="B11" s="19"/>
      <c r="C11" s="19"/>
      <c r="D11" s="79" t="s">
        <v>41</v>
      </c>
      <c r="E11" s="82" t="s">
        <v>46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17"/>
      <c r="R11" s="17"/>
    </row>
    <row r="12" spans="1:18" s="18" customFormat="1" ht="13" x14ac:dyDescent="0.3">
      <c r="A12" s="12"/>
      <c r="B12" s="21"/>
      <c r="C12" s="21"/>
      <c r="D12" s="80"/>
      <c r="E12" s="85" t="s">
        <v>55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17"/>
      <c r="R12" s="17"/>
    </row>
    <row r="13" spans="1:18" s="18" customFormat="1" ht="12.75" customHeight="1" x14ac:dyDescent="0.3">
      <c r="A13" s="12"/>
      <c r="B13" s="21" t="s">
        <v>9</v>
      </c>
      <c r="C13" s="12" t="s">
        <v>10</v>
      </c>
      <c r="D13" s="80"/>
      <c r="E13" s="19"/>
      <c r="F13" s="19"/>
      <c r="G13" s="40" t="s">
        <v>42</v>
      </c>
      <c r="H13" s="40" t="s">
        <v>42</v>
      </c>
      <c r="I13" s="40" t="s">
        <v>43</v>
      </c>
      <c r="J13" s="40" t="s">
        <v>43</v>
      </c>
      <c r="K13" s="40" t="s">
        <v>12</v>
      </c>
      <c r="L13" s="40" t="s">
        <v>11</v>
      </c>
      <c r="M13" s="40" t="s">
        <v>12</v>
      </c>
      <c r="N13" s="40" t="s">
        <v>13</v>
      </c>
      <c r="O13" s="40" t="s">
        <v>13</v>
      </c>
      <c r="P13" s="19" t="s">
        <v>14</v>
      </c>
      <c r="Q13" s="17"/>
      <c r="R13" s="17"/>
    </row>
    <row r="14" spans="1:18" s="18" customFormat="1" ht="13" x14ac:dyDescent="0.3">
      <c r="A14" s="41" t="s">
        <v>15</v>
      </c>
      <c r="B14" s="23" t="s">
        <v>16</v>
      </c>
      <c r="C14" s="41" t="s">
        <v>17</v>
      </c>
      <c r="D14" s="81"/>
      <c r="E14" s="23" t="s">
        <v>18</v>
      </c>
      <c r="F14" s="23" t="s">
        <v>19</v>
      </c>
      <c r="G14" s="41" t="s">
        <v>20</v>
      </c>
      <c r="H14" s="41" t="s">
        <v>21</v>
      </c>
      <c r="I14" s="41" t="s">
        <v>20</v>
      </c>
      <c r="J14" s="41" t="s">
        <v>21</v>
      </c>
      <c r="K14" s="41" t="s">
        <v>44</v>
      </c>
      <c r="L14" s="41" t="s">
        <v>20</v>
      </c>
      <c r="M14" s="41" t="s">
        <v>21</v>
      </c>
      <c r="N14" s="41" t="s">
        <v>20</v>
      </c>
      <c r="O14" s="41" t="s">
        <v>21</v>
      </c>
      <c r="P14" s="23" t="s">
        <v>22</v>
      </c>
      <c r="Q14" s="17"/>
      <c r="R14" s="17"/>
    </row>
    <row r="15" spans="1:18" s="34" customFormat="1" ht="15" customHeight="1" x14ac:dyDescent="0.25">
      <c r="A15" s="24" t="s">
        <v>23</v>
      </c>
      <c r="B15" s="25" t="s">
        <v>24</v>
      </c>
      <c r="C15" s="25" t="s">
        <v>25</v>
      </c>
      <c r="D15" s="25">
        <v>8</v>
      </c>
      <c r="E15" s="61" t="s">
        <v>26</v>
      </c>
      <c r="F15" s="61">
        <v>6</v>
      </c>
      <c r="G15" s="27">
        <v>25</v>
      </c>
      <c r="H15" s="27">
        <v>3</v>
      </c>
      <c r="I15" s="27">
        <v>60</v>
      </c>
      <c r="J15" s="27">
        <v>3.9</v>
      </c>
      <c r="K15" s="27" t="s">
        <v>27</v>
      </c>
      <c r="L15" s="26" t="s">
        <v>27</v>
      </c>
      <c r="M15" s="26" t="s">
        <v>27</v>
      </c>
      <c r="N15" s="27">
        <v>80</v>
      </c>
      <c r="O15" s="62">
        <f>F15</f>
        <v>6</v>
      </c>
      <c r="P15" s="25" t="s">
        <v>49</v>
      </c>
      <c r="Q15" s="29"/>
      <c r="R15" s="30"/>
    </row>
    <row r="16" spans="1:18" ht="15" customHeight="1" x14ac:dyDescent="0.25">
      <c r="A16" s="31" t="s">
        <v>28</v>
      </c>
      <c r="B16" s="25" t="s">
        <v>29</v>
      </c>
      <c r="C16" s="25" t="s">
        <v>25</v>
      </c>
      <c r="D16" s="25">
        <v>8</v>
      </c>
      <c r="E16" s="61">
        <v>2</v>
      </c>
      <c r="F16" s="61">
        <v>2</v>
      </c>
      <c r="G16" s="27" t="s">
        <v>27</v>
      </c>
      <c r="H16" s="27" t="s">
        <v>27</v>
      </c>
      <c r="I16" s="27" t="s">
        <v>27</v>
      </c>
      <c r="J16" s="27" t="s">
        <v>27</v>
      </c>
      <c r="K16" s="27" t="s">
        <v>27</v>
      </c>
      <c r="L16" s="26" t="s">
        <v>27</v>
      </c>
      <c r="M16" s="26" t="s">
        <v>27</v>
      </c>
      <c r="N16" s="26" t="s">
        <v>27</v>
      </c>
      <c r="O16" s="26" t="s">
        <v>27</v>
      </c>
      <c r="P16" s="25" t="s">
        <v>27</v>
      </c>
      <c r="Q16" s="29"/>
      <c r="R16" s="30"/>
    </row>
    <row r="17" spans="1:18" ht="15" customHeight="1" x14ac:dyDescent="0.25">
      <c r="A17" s="31" t="s">
        <v>30</v>
      </c>
      <c r="B17" s="25" t="s">
        <v>24</v>
      </c>
      <c r="C17" s="25" t="s">
        <v>25</v>
      </c>
      <c r="D17" s="25">
        <v>8</v>
      </c>
      <c r="E17" s="59">
        <v>4.0999999999999996</v>
      </c>
      <c r="F17" s="59">
        <v>8.5</v>
      </c>
      <c r="G17" s="39" t="s">
        <v>27</v>
      </c>
      <c r="H17" s="39" t="s">
        <v>27</v>
      </c>
      <c r="I17" s="39" t="s">
        <v>27</v>
      </c>
      <c r="J17" s="39" t="s">
        <v>27</v>
      </c>
      <c r="K17" s="39" t="s">
        <v>27</v>
      </c>
      <c r="L17" s="26" t="s">
        <v>27</v>
      </c>
      <c r="M17" s="26" t="s">
        <v>27</v>
      </c>
      <c r="N17" s="26" t="s">
        <v>27</v>
      </c>
      <c r="O17" s="26" t="s">
        <v>27</v>
      </c>
      <c r="P17" s="25" t="s">
        <v>27</v>
      </c>
      <c r="Q17" s="29"/>
      <c r="R17" s="54"/>
    </row>
    <row r="18" spans="1:18" ht="15" customHeight="1" x14ac:dyDescent="0.25">
      <c r="A18" s="31" t="s">
        <v>31</v>
      </c>
      <c r="B18" s="25" t="s">
        <v>24</v>
      </c>
      <c r="C18" s="25" t="s">
        <v>25</v>
      </c>
      <c r="D18" s="25">
        <v>8</v>
      </c>
      <c r="E18" s="60">
        <v>0.05</v>
      </c>
      <c r="F18" s="59">
        <v>3.8</v>
      </c>
      <c r="G18" s="36" t="s">
        <v>27</v>
      </c>
      <c r="H18" s="39" t="s">
        <v>27</v>
      </c>
      <c r="I18" s="27">
        <v>8</v>
      </c>
      <c r="J18" s="26">
        <v>1.77</v>
      </c>
      <c r="K18" s="39" t="s">
        <v>27</v>
      </c>
      <c r="L18" s="26" t="s">
        <v>27</v>
      </c>
      <c r="M18" s="26" t="s">
        <v>27</v>
      </c>
      <c r="N18" s="26" t="s">
        <v>27</v>
      </c>
      <c r="O18" s="26" t="s">
        <v>27</v>
      </c>
      <c r="P18" s="25" t="s">
        <v>49</v>
      </c>
      <c r="Q18" s="29"/>
      <c r="R18" s="30"/>
    </row>
    <row r="19" spans="1:18" ht="15" customHeight="1" x14ac:dyDescent="0.25">
      <c r="A19" s="24" t="s">
        <v>33</v>
      </c>
      <c r="B19" s="25" t="s">
        <v>24</v>
      </c>
      <c r="C19" s="25" t="s">
        <v>25</v>
      </c>
      <c r="D19" s="25">
        <v>8</v>
      </c>
      <c r="E19" s="25" t="s">
        <v>26</v>
      </c>
      <c r="F19" s="25" t="s">
        <v>26</v>
      </c>
      <c r="G19" s="37" t="s">
        <v>27</v>
      </c>
      <c r="H19" s="37" t="s">
        <v>27</v>
      </c>
      <c r="I19" s="37" t="s">
        <v>27</v>
      </c>
      <c r="J19" s="37" t="s">
        <v>27</v>
      </c>
      <c r="K19" s="37" t="s">
        <v>27</v>
      </c>
      <c r="L19" s="26" t="s">
        <v>27</v>
      </c>
      <c r="M19" s="26" t="s">
        <v>27</v>
      </c>
      <c r="N19" s="26" t="s">
        <v>27</v>
      </c>
      <c r="O19" s="26" t="s">
        <v>27</v>
      </c>
      <c r="P19" s="25" t="s">
        <v>27</v>
      </c>
      <c r="Q19" s="29"/>
      <c r="R19" s="30"/>
    </row>
    <row r="20" spans="1:18" ht="15" customHeight="1" x14ac:dyDescent="0.25">
      <c r="A20" s="31" t="s">
        <v>34</v>
      </c>
      <c r="B20" s="25" t="s">
        <v>34</v>
      </c>
      <c r="C20" s="25" t="s">
        <v>25</v>
      </c>
      <c r="D20" s="25">
        <v>8</v>
      </c>
      <c r="E20" s="59">
        <v>6.5</v>
      </c>
      <c r="F20" s="59">
        <v>7.1</v>
      </c>
      <c r="G20" s="36" t="s">
        <v>27</v>
      </c>
      <c r="H20" s="39" t="s">
        <v>27</v>
      </c>
      <c r="I20" s="39" t="s">
        <v>27</v>
      </c>
      <c r="J20" s="39" t="s">
        <v>27</v>
      </c>
      <c r="K20" s="39" t="s">
        <v>27</v>
      </c>
      <c r="L20" s="26" t="s">
        <v>27</v>
      </c>
      <c r="M20" s="26" t="s">
        <v>27</v>
      </c>
      <c r="N20" s="26" t="s">
        <v>47</v>
      </c>
      <c r="O20" s="63" t="str">
        <f>TEXT(E20,"0.0")&amp;" - "&amp;TEXT(F20,"0.0")</f>
        <v>6.5 - 7.1</v>
      </c>
      <c r="P20" s="25" t="s">
        <v>49</v>
      </c>
      <c r="Q20" s="29"/>
      <c r="R20" s="30"/>
    </row>
    <row r="21" spans="1:18" ht="15" customHeight="1" x14ac:dyDescent="0.25">
      <c r="A21" s="31" t="s">
        <v>35</v>
      </c>
      <c r="B21" s="25" t="s">
        <v>24</v>
      </c>
      <c r="C21" s="25" t="s">
        <v>25</v>
      </c>
      <c r="D21" s="25">
        <v>8</v>
      </c>
      <c r="E21" s="59">
        <v>1.8</v>
      </c>
      <c r="F21" s="59">
        <v>6.5</v>
      </c>
      <c r="G21" s="36" t="s">
        <v>27</v>
      </c>
      <c r="H21" s="39" t="s">
        <v>27</v>
      </c>
      <c r="I21" s="39" t="s">
        <v>27</v>
      </c>
      <c r="J21" s="39" t="s">
        <v>27</v>
      </c>
      <c r="K21" s="39" t="s">
        <v>27</v>
      </c>
      <c r="L21" s="26" t="s">
        <v>27</v>
      </c>
      <c r="M21" s="26" t="s">
        <v>27</v>
      </c>
      <c r="N21" s="26" t="s">
        <v>27</v>
      </c>
      <c r="O21" s="26" t="s">
        <v>27</v>
      </c>
      <c r="P21" s="25" t="s">
        <v>27</v>
      </c>
      <c r="Q21" s="29"/>
      <c r="R21" s="30"/>
    </row>
    <row r="22" spans="1:18" ht="15" customHeight="1" x14ac:dyDescent="0.25">
      <c r="A22" s="32" t="s">
        <v>36</v>
      </c>
      <c r="B22" s="33" t="s">
        <v>24</v>
      </c>
      <c r="C22" s="25" t="s">
        <v>25</v>
      </c>
      <c r="D22" s="25">
        <v>8</v>
      </c>
      <c r="E22" s="61" t="s">
        <v>45</v>
      </c>
      <c r="F22" s="61">
        <v>14</v>
      </c>
      <c r="G22" s="27">
        <v>40</v>
      </c>
      <c r="H22" s="27">
        <v>6</v>
      </c>
      <c r="I22" s="27">
        <v>80</v>
      </c>
      <c r="J22" s="27">
        <v>10.5</v>
      </c>
      <c r="K22" s="27" t="s">
        <v>27</v>
      </c>
      <c r="L22" s="26" t="s">
        <v>27</v>
      </c>
      <c r="M22" s="26" t="s">
        <v>27</v>
      </c>
      <c r="N22" s="27">
        <v>100</v>
      </c>
      <c r="O22" s="62">
        <f>F22</f>
        <v>14</v>
      </c>
      <c r="P22" s="25" t="s">
        <v>49</v>
      </c>
      <c r="Q22" s="29"/>
      <c r="R22" s="30"/>
    </row>
    <row r="23" spans="1:18" s="55" customFormat="1" ht="15" customHeight="1" x14ac:dyDescent="0.25">
      <c r="A23" s="57"/>
      <c r="B23" s="56"/>
      <c r="C23" s="44"/>
      <c r="D23" s="44"/>
      <c r="E23" s="45"/>
      <c r="F23" s="45"/>
      <c r="G23" s="45"/>
      <c r="H23" s="45"/>
      <c r="I23" s="45"/>
      <c r="J23" s="45"/>
      <c r="K23" s="45"/>
      <c r="L23" s="46"/>
      <c r="M23" s="46"/>
      <c r="N23" s="47"/>
      <c r="O23" s="48"/>
      <c r="P23" s="44"/>
      <c r="Q23" s="29"/>
      <c r="R23" s="30"/>
    </row>
    <row r="24" spans="1:18" s="55" customFormat="1" ht="15" customHeight="1" x14ac:dyDescent="0.25">
      <c r="A24" s="43"/>
      <c r="B24" s="49"/>
      <c r="C24" s="50"/>
      <c r="D24" s="50"/>
      <c r="E24" s="51"/>
      <c r="F24" s="51"/>
      <c r="G24" s="51"/>
      <c r="H24" s="51"/>
      <c r="I24" s="51"/>
      <c r="J24" s="51"/>
      <c r="K24" s="51"/>
      <c r="L24" s="52"/>
      <c r="M24" s="52"/>
      <c r="N24" s="53"/>
      <c r="O24" s="54"/>
      <c r="P24" s="50"/>
      <c r="Q24" s="29"/>
      <c r="R24" s="30"/>
    </row>
    <row r="25" spans="1:18" s="55" customFormat="1" ht="15" customHeight="1" x14ac:dyDescent="0.25">
      <c r="A25" s="43"/>
      <c r="B25" s="49"/>
      <c r="C25" s="50"/>
      <c r="D25" s="50"/>
      <c r="E25" s="51"/>
      <c r="F25" s="51"/>
      <c r="G25" s="51"/>
      <c r="H25" s="51"/>
      <c r="I25" s="51"/>
      <c r="J25" s="51"/>
      <c r="K25" s="51"/>
      <c r="L25" s="52"/>
      <c r="M25" s="52"/>
      <c r="N25" s="53"/>
      <c r="O25" s="54"/>
      <c r="P25" s="50"/>
      <c r="Q25" s="29"/>
      <c r="R25" s="30"/>
    </row>
    <row r="26" spans="1:18" ht="13" x14ac:dyDescent="0.3">
      <c r="A26" s="40" t="s">
        <v>6</v>
      </c>
      <c r="B26" s="8" t="s">
        <v>7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1:18" s="18" customFormat="1" ht="13" x14ac:dyDescent="0.3">
      <c r="A27" s="12" t="s">
        <v>8</v>
      </c>
      <c r="B27" s="41"/>
      <c r="C27" s="14"/>
      <c r="D27" s="14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17"/>
      <c r="R27" s="17"/>
    </row>
    <row r="28" spans="1:18" s="18" customFormat="1" ht="13" x14ac:dyDescent="0.3">
      <c r="A28" s="40"/>
      <c r="B28" s="19"/>
      <c r="C28" s="19"/>
      <c r="D28" s="79" t="s">
        <v>41</v>
      </c>
      <c r="E28" s="82" t="s">
        <v>46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17"/>
      <c r="R28" s="17"/>
    </row>
    <row r="29" spans="1:18" s="18" customFormat="1" ht="13" x14ac:dyDescent="0.3">
      <c r="A29" s="12"/>
      <c r="B29" s="21"/>
      <c r="C29" s="21"/>
      <c r="D29" s="80"/>
      <c r="E29" s="85" t="s">
        <v>52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17"/>
      <c r="R29" s="17"/>
    </row>
    <row r="30" spans="1:18" s="18" customFormat="1" ht="12.75" customHeight="1" x14ac:dyDescent="0.3">
      <c r="A30" s="12"/>
      <c r="B30" s="21" t="s">
        <v>9</v>
      </c>
      <c r="C30" s="12" t="s">
        <v>10</v>
      </c>
      <c r="D30" s="80"/>
      <c r="E30" s="19"/>
      <c r="F30" s="19"/>
      <c r="G30" s="40" t="s">
        <v>42</v>
      </c>
      <c r="H30" s="40" t="s">
        <v>42</v>
      </c>
      <c r="I30" s="40" t="s">
        <v>43</v>
      </c>
      <c r="J30" s="40" t="s">
        <v>43</v>
      </c>
      <c r="K30" s="40" t="s">
        <v>12</v>
      </c>
      <c r="L30" s="40" t="s">
        <v>11</v>
      </c>
      <c r="M30" s="40" t="s">
        <v>12</v>
      </c>
      <c r="N30" s="40" t="s">
        <v>13</v>
      </c>
      <c r="O30" s="40" t="s">
        <v>13</v>
      </c>
      <c r="P30" s="19" t="s">
        <v>14</v>
      </c>
      <c r="Q30" s="17"/>
      <c r="R30" s="17"/>
    </row>
    <row r="31" spans="1:18" s="18" customFormat="1" ht="13" x14ac:dyDescent="0.3">
      <c r="A31" s="41" t="s">
        <v>15</v>
      </c>
      <c r="B31" s="23" t="s">
        <v>16</v>
      </c>
      <c r="C31" s="41" t="s">
        <v>17</v>
      </c>
      <c r="D31" s="81"/>
      <c r="E31" s="23" t="s">
        <v>18</v>
      </c>
      <c r="F31" s="23" t="s">
        <v>19</v>
      </c>
      <c r="G31" s="41" t="s">
        <v>20</v>
      </c>
      <c r="H31" s="41" t="s">
        <v>21</v>
      </c>
      <c r="I31" s="41" t="s">
        <v>20</v>
      </c>
      <c r="J31" s="41" t="s">
        <v>21</v>
      </c>
      <c r="K31" s="41" t="s">
        <v>44</v>
      </c>
      <c r="L31" s="41" t="s">
        <v>20</v>
      </c>
      <c r="M31" s="41" t="s">
        <v>21</v>
      </c>
      <c r="N31" s="41" t="s">
        <v>20</v>
      </c>
      <c r="O31" s="41" t="s">
        <v>21</v>
      </c>
      <c r="P31" s="23" t="s">
        <v>22</v>
      </c>
      <c r="Q31" s="17"/>
      <c r="R31" s="17"/>
    </row>
    <row r="32" spans="1:18" s="34" customFormat="1" ht="15" customHeight="1" x14ac:dyDescent="0.25">
      <c r="A32" s="24" t="s">
        <v>23</v>
      </c>
      <c r="B32" s="25" t="s">
        <v>24</v>
      </c>
      <c r="C32" s="25" t="s">
        <v>25</v>
      </c>
      <c r="D32" s="25">
        <v>26</v>
      </c>
      <c r="E32" s="61" t="s">
        <v>26</v>
      </c>
      <c r="F32" s="61">
        <v>5</v>
      </c>
      <c r="G32" s="27">
        <v>25</v>
      </c>
      <c r="H32" s="27" t="s">
        <v>26</v>
      </c>
      <c r="I32" s="27">
        <v>60</v>
      </c>
      <c r="J32" s="27">
        <v>4</v>
      </c>
      <c r="K32" s="27" t="s">
        <v>27</v>
      </c>
      <c r="L32" s="26" t="s">
        <v>27</v>
      </c>
      <c r="M32" s="26" t="s">
        <v>27</v>
      </c>
      <c r="N32" s="27" t="s">
        <v>27</v>
      </c>
      <c r="O32" s="28" t="s">
        <v>27</v>
      </c>
      <c r="P32" s="25" t="s">
        <v>49</v>
      </c>
      <c r="Q32" s="29"/>
      <c r="R32" s="30"/>
    </row>
    <row r="33" spans="1:18" s="34" customFormat="1" ht="15" customHeight="1" x14ac:dyDescent="0.25">
      <c r="A33" s="24" t="s">
        <v>48</v>
      </c>
      <c r="B33" s="25" t="s">
        <v>24</v>
      </c>
      <c r="C33" s="25" t="s">
        <v>25</v>
      </c>
      <c r="D33" s="25" t="s">
        <v>50</v>
      </c>
      <c r="E33" s="61" t="s">
        <v>51</v>
      </c>
      <c r="F33" s="60">
        <v>0.77</v>
      </c>
      <c r="G33" s="27" t="s">
        <v>27</v>
      </c>
      <c r="H33" s="27" t="s">
        <v>27</v>
      </c>
      <c r="I33" s="27" t="s">
        <v>27</v>
      </c>
      <c r="J33" s="27" t="s">
        <v>27</v>
      </c>
      <c r="K33" s="27" t="s">
        <v>27</v>
      </c>
      <c r="L33" s="26" t="s">
        <v>27</v>
      </c>
      <c r="M33" s="26" t="s">
        <v>27</v>
      </c>
      <c r="N33" s="27" t="s">
        <v>27</v>
      </c>
      <c r="O33" s="42" t="s">
        <v>27</v>
      </c>
      <c r="P33" s="25" t="s">
        <v>27</v>
      </c>
      <c r="Q33" s="29"/>
      <c r="R33" s="30"/>
    </row>
    <row r="34" spans="1:18" ht="15" customHeight="1" x14ac:dyDescent="0.25">
      <c r="A34" s="31" t="s">
        <v>28</v>
      </c>
      <c r="B34" s="25" t="s">
        <v>29</v>
      </c>
      <c r="C34" s="25" t="s">
        <v>25</v>
      </c>
      <c r="D34" s="25">
        <v>26</v>
      </c>
      <c r="E34" s="61">
        <v>2</v>
      </c>
      <c r="F34" s="61">
        <v>3600</v>
      </c>
      <c r="G34" s="35" t="s">
        <v>27</v>
      </c>
      <c r="H34" s="27" t="s">
        <v>27</v>
      </c>
      <c r="I34" s="27" t="s">
        <v>27</v>
      </c>
      <c r="J34" s="27" t="s">
        <v>27</v>
      </c>
      <c r="K34" s="35" t="s">
        <v>27</v>
      </c>
      <c r="L34" s="26" t="s">
        <v>27</v>
      </c>
      <c r="M34" s="26" t="s">
        <v>27</v>
      </c>
      <c r="N34" s="26" t="s">
        <v>27</v>
      </c>
      <c r="O34" s="26" t="s">
        <v>27</v>
      </c>
      <c r="P34" s="25" t="s">
        <v>27</v>
      </c>
      <c r="Q34" s="29"/>
      <c r="R34" s="30"/>
    </row>
    <row r="35" spans="1:18" ht="15" customHeight="1" x14ac:dyDescent="0.25">
      <c r="A35" s="31" t="s">
        <v>30</v>
      </c>
      <c r="B35" s="25" t="s">
        <v>24</v>
      </c>
      <c r="C35" s="25" t="s">
        <v>25</v>
      </c>
      <c r="D35" s="25">
        <v>26</v>
      </c>
      <c r="E35" s="59">
        <v>2.8</v>
      </c>
      <c r="F35" s="59">
        <v>26.5</v>
      </c>
      <c r="G35" s="36" t="s">
        <v>27</v>
      </c>
      <c r="H35" s="39" t="s">
        <v>27</v>
      </c>
      <c r="I35" s="39" t="s">
        <v>27</v>
      </c>
      <c r="J35" s="39" t="s">
        <v>27</v>
      </c>
      <c r="K35" s="36" t="s">
        <v>27</v>
      </c>
      <c r="L35" s="26" t="s">
        <v>27</v>
      </c>
      <c r="M35" s="26" t="s">
        <v>27</v>
      </c>
      <c r="N35" s="26" t="s">
        <v>27</v>
      </c>
      <c r="O35" s="26" t="s">
        <v>27</v>
      </c>
      <c r="P35" s="25" t="s">
        <v>27</v>
      </c>
      <c r="Q35" s="29"/>
      <c r="R35" s="30"/>
    </row>
    <row r="36" spans="1:18" ht="15" customHeight="1" x14ac:dyDescent="0.25">
      <c r="A36" s="31" t="s">
        <v>31</v>
      </c>
      <c r="B36" s="25" t="s">
        <v>24</v>
      </c>
      <c r="C36" s="25" t="s">
        <v>25</v>
      </c>
      <c r="D36" s="25">
        <v>26</v>
      </c>
      <c r="E36" s="60" t="s">
        <v>32</v>
      </c>
      <c r="F36" s="59">
        <v>4.5</v>
      </c>
      <c r="G36" s="36" t="s">
        <v>27</v>
      </c>
      <c r="H36" s="39" t="s">
        <v>27</v>
      </c>
      <c r="I36" s="27">
        <v>8</v>
      </c>
      <c r="J36" s="26">
        <v>1.6</v>
      </c>
      <c r="K36" s="36" t="s">
        <v>27</v>
      </c>
      <c r="L36" s="26" t="s">
        <v>27</v>
      </c>
      <c r="M36" s="26" t="s">
        <v>27</v>
      </c>
      <c r="N36" s="26" t="s">
        <v>27</v>
      </c>
      <c r="O36" s="26" t="s">
        <v>27</v>
      </c>
      <c r="P36" s="25" t="s">
        <v>49</v>
      </c>
      <c r="Q36" s="29"/>
      <c r="R36" s="30"/>
    </row>
    <row r="37" spans="1:18" ht="15" customHeight="1" x14ac:dyDescent="0.25">
      <c r="A37" s="24" t="s">
        <v>33</v>
      </c>
      <c r="B37" s="25" t="s">
        <v>24</v>
      </c>
      <c r="C37" s="25" t="s">
        <v>25</v>
      </c>
      <c r="D37" s="25">
        <v>26</v>
      </c>
      <c r="E37" s="25" t="s">
        <v>26</v>
      </c>
      <c r="F37" s="25">
        <v>3</v>
      </c>
      <c r="G37" s="37" t="s">
        <v>27</v>
      </c>
      <c r="H37" s="37" t="s">
        <v>27</v>
      </c>
      <c r="I37" s="37" t="s">
        <v>27</v>
      </c>
      <c r="J37" s="37" t="s">
        <v>27</v>
      </c>
      <c r="K37" s="37" t="s">
        <v>27</v>
      </c>
      <c r="L37" s="26" t="s">
        <v>27</v>
      </c>
      <c r="M37" s="26" t="s">
        <v>27</v>
      </c>
      <c r="N37" s="26" t="s">
        <v>27</v>
      </c>
      <c r="O37" s="26" t="s">
        <v>27</v>
      </c>
      <c r="P37" s="25" t="s">
        <v>27</v>
      </c>
      <c r="Q37" s="29"/>
      <c r="R37" s="30"/>
    </row>
    <row r="38" spans="1:18" ht="15" customHeight="1" x14ac:dyDescent="0.25">
      <c r="A38" s="31" t="s">
        <v>34</v>
      </c>
      <c r="B38" s="25" t="s">
        <v>34</v>
      </c>
      <c r="C38" s="25" t="s">
        <v>25</v>
      </c>
      <c r="D38" s="25">
        <v>26</v>
      </c>
      <c r="E38" s="60">
        <v>6.56</v>
      </c>
      <c r="F38" s="60">
        <v>7.12</v>
      </c>
      <c r="G38" s="36" t="s">
        <v>27</v>
      </c>
      <c r="H38" s="39" t="s">
        <v>27</v>
      </c>
      <c r="I38" s="39" t="s">
        <v>27</v>
      </c>
      <c r="J38" s="39" t="s">
        <v>27</v>
      </c>
      <c r="K38" s="36" t="s">
        <v>27</v>
      </c>
      <c r="L38" s="26" t="s">
        <v>27</v>
      </c>
      <c r="M38" s="26" t="s">
        <v>27</v>
      </c>
      <c r="N38" s="26" t="s">
        <v>57</v>
      </c>
      <c r="O38" s="63" t="str">
        <f>TEXT(E38,"0.00")&amp;" - "&amp;TEXT(F38,"0.00")</f>
        <v>6.56 - 7.12</v>
      </c>
      <c r="P38" s="25" t="str">
        <f>IF(AND(E38&gt;=6.5,F38&lt;=8.5),"Yes","No")</f>
        <v>Yes</v>
      </c>
      <c r="Q38" s="29"/>
      <c r="R38" s="30"/>
    </row>
    <row r="39" spans="1:18" ht="15" customHeight="1" x14ac:dyDescent="0.25">
      <c r="A39" s="31" t="s">
        <v>35</v>
      </c>
      <c r="B39" s="25" t="s">
        <v>24</v>
      </c>
      <c r="C39" s="25" t="s">
        <v>25</v>
      </c>
      <c r="D39" s="25">
        <v>26</v>
      </c>
      <c r="E39" s="60">
        <v>0.72</v>
      </c>
      <c r="F39" s="59">
        <v>8.5</v>
      </c>
      <c r="G39" s="36" t="s">
        <v>27</v>
      </c>
      <c r="H39" s="39" t="s">
        <v>27</v>
      </c>
      <c r="I39" s="27">
        <v>7</v>
      </c>
      <c r="J39" s="26">
        <v>4.3</v>
      </c>
      <c r="K39" s="36" t="s">
        <v>27</v>
      </c>
      <c r="L39" s="26" t="s">
        <v>27</v>
      </c>
      <c r="M39" s="26" t="s">
        <v>27</v>
      </c>
      <c r="N39" s="26" t="s">
        <v>27</v>
      </c>
      <c r="O39" s="26" t="s">
        <v>27</v>
      </c>
      <c r="P39" s="25" t="s">
        <v>27</v>
      </c>
      <c r="Q39" s="29"/>
      <c r="R39" s="30"/>
    </row>
    <row r="40" spans="1:18" ht="15" customHeight="1" x14ac:dyDescent="0.25">
      <c r="A40" s="32" t="s">
        <v>36</v>
      </c>
      <c r="B40" s="33" t="s">
        <v>24</v>
      </c>
      <c r="C40" s="25" t="s">
        <v>25</v>
      </c>
      <c r="D40" s="25">
        <v>26</v>
      </c>
      <c r="E40" s="61" t="s">
        <v>45</v>
      </c>
      <c r="F40" s="61">
        <v>26</v>
      </c>
      <c r="G40" s="27">
        <v>40</v>
      </c>
      <c r="H40" s="27">
        <v>5</v>
      </c>
      <c r="I40" s="27">
        <v>80</v>
      </c>
      <c r="J40" s="27">
        <v>14.5</v>
      </c>
      <c r="K40" s="27" t="s">
        <v>27</v>
      </c>
      <c r="L40" s="26" t="s">
        <v>27</v>
      </c>
      <c r="M40" s="26" t="s">
        <v>27</v>
      </c>
      <c r="N40" s="35" t="s">
        <v>27</v>
      </c>
      <c r="O40" s="28" t="s">
        <v>27</v>
      </c>
      <c r="P40" s="25" t="str">
        <f>IF(LEFT(O40,1)="&lt;",IF(N40&gt;=VALUE(RIGHT(F40,LEN(F40)-1)),"Yes","No"),IF(OR(N40&gt;=O40,O40="-"),"Yes","No"))</f>
        <v>Yes</v>
      </c>
      <c r="Q40" s="29"/>
      <c r="R40" s="30"/>
    </row>
    <row r="41" spans="1:18" x14ac:dyDescent="0.2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8" x14ac:dyDescent="0.25">
      <c r="A42" s="58" t="s">
        <v>53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4" spans="1:18" ht="13" x14ac:dyDescent="0.3">
      <c r="A44" s="40" t="s">
        <v>37</v>
      </c>
      <c r="B44" s="8" t="s">
        <v>38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1:18" ht="13" x14ac:dyDescent="0.3">
      <c r="A45" s="12" t="s">
        <v>39</v>
      </c>
      <c r="B45" s="41"/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</row>
    <row r="46" spans="1:18" ht="12.75" customHeight="1" x14ac:dyDescent="0.3">
      <c r="A46" s="40"/>
      <c r="B46" s="19"/>
      <c r="C46" s="19"/>
      <c r="D46" s="79" t="s">
        <v>41</v>
      </c>
      <c r="E46" s="82" t="s">
        <v>46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4"/>
    </row>
    <row r="47" spans="1:18" ht="13" x14ac:dyDescent="0.3">
      <c r="A47" s="12"/>
      <c r="B47" s="21"/>
      <c r="C47" s="21"/>
      <c r="D47" s="80"/>
      <c r="E47" s="85" t="s">
        <v>56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7"/>
    </row>
    <row r="48" spans="1:18" ht="13" x14ac:dyDescent="0.3">
      <c r="A48" s="12"/>
      <c r="B48" s="21" t="s">
        <v>9</v>
      </c>
      <c r="C48" s="12" t="s">
        <v>10</v>
      </c>
      <c r="D48" s="80"/>
      <c r="E48" s="19"/>
      <c r="F48" s="19"/>
      <c r="G48" s="40" t="s">
        <v>42</v>
      </c>
      <c r="H48" s="40" t="s">
        <v>42</v>
      </c>
      <c r="I48" s="40" t="s">
        <v>43</v>
      </c>
      <c r="J48" s="40" t="s">
        <v>43</v>
      </c>
      <c r="K48" s="40" t="s">
        <v>12</v>
      </c>
      <c r="L48" s="40" t="s">
        <v>11</v>
      </c>
      <c r="M48" s="40" t="s">
        <v>12</v>
      </c>
      <c r="N48" s="40" t="s">
        <v>13</v>
      </c>
      <c r="O48" s="40" t="s">
        <v>13</v>
      </c>
      <c r="P48" s="19" t="s">
        <v>14</v>
      </c>
    </row>
    <row r="49" spans="1:16" ht="13" x14ac:dyDescent="0.3">
      <c r="A49" s="41" t="s">
        <v>15</v>
      </c>
      <c r="B49" s="23" t="s">
        <v>16</v>
      </c>
      <c r="C49" s="41" t="s">
        <v>17</v>
      </c>
      <c r="D49" s="81"/>
      <c r="E49" s="23" t="s">
        <v>18</v>
      </c>
      <c r="F49" s="23" t="s">
        <v>19</v>
      </c>
      <c r="G49" s="41" t="s">
        <v>20</v>
      </c>
      <c r="H49" s="41" t="s">
        <v>21</v>
      </c>
      <c r="I49" s="41" t="s">
        <v>20</v>
      </c>
      <c r="J49" s="41" t="s">
        <v>21</v>
      </c>
      <c r="K49" s="41" t="s">
        <v>44</v>
      </c>
      <c r="L49" s="41" t="s">
        <v>20</v>
      </c>
      <c r="M49" s="41" t="s">
        <v>21</v>
      </c>
      <c r="N49" s="41" t="s">
        <v>20</v>
      </c>
      <c r="O49" s="41" t="s">
        <v>21</v>
      </c>
      <c r="P49" s="23" t="s">
        <v>22</v>
      </c>
    </row>
    <row r="50" spans="1:16" ht="15" customHeight="1" x14ac:dyDescent="0.25">
      <c r="A50" s="24" t="s">
        <v>23</v>
      </c>
      <c r="B50" s="33" t="s">
        <v>24</v>
      </c>
      <c r="C50" s="25" t="s">
        <v>40</v>
      </c>
      <c r="D50" s="25">
        <v>14</v>
      </c>
      <c r="E50" s="25" t="s">
        <v>26</v>
      </c>
      <c r="F50" s="25">
        <v>17</v>
      </c>
      <c r="G50" s="38" t="s">
        <v>27</v>
      </c>
      <c r="H50" s="38" t="s">
        <v>27</v>
      </c>
      <c r="I50" s="38" t="s">
        <v>27</v>
      </c>
      <c r="J50" s="38" t="s">
        <v>27</v>
      </c>
      <c r="K50" s="38" t="s">
        <v>27</v>
      </c>
      <c r="L50" s="26" t="s">
        <v>27</v>
      </c>
      <c r="M50" s="26" t="s">
        <v>27</v>
      </c>
      <c r="N50" s="26" t="s">
        <v>27</v>
      </c>
      <c r="O50" s="26" t="s">
        <v>27</v>
      </c>
      <c r="P50" s="25" t="s">
        <v>27</v>
      </c>
    </row>
    <row r="51" spans="1:16" ht="15" customHeight="1" x14ac:dyDescent="0.25">
      <c r="A51" s="31" t="s">
        <v>31</v>
      </c>
      <c r="B51" s="33" t="s">
        <v>24</v>
      </c>
      <c r="C51" s="25" t="s">
        <v>40</v>
      </c>
      <c r="D51" s="25">
        <v>14</v>
      </c>
      <c r="E51" s="25">
        <v>0.38</v>
      </c>
      <c r="F51" s="59">
        <v>4.2</v>
      </c>
      <c r="G51" s="38" t="s">
        <v>27</v>
      </c>
      <c r="H51" s="38" t="s">
        <v>27</v>
      </c>
      <c r="I51" s="38" t="s">
        <v>27</v>
      </c>
      <c r="J51" s="38" t="s">
        <v>27</v>
      </c>
      <c r="K51" s="38" t="s">
        <v>27</v>
      </c>
      <c r="L51" s="26" t="s">
        <v>27</v>
      </c>
      <c r="M51" s="26" t="s">
        <v>27</v>
      </c>
      <c r="N51" s="26" t="s">
        <v>27</v>
      </c>
      <c r="O51" s="26" t="s">
        <v>27</v>
      </c>
      <c r="P51" s="25" t="s">
        <v>27</v>
      </c>
    </row>
    <row r="52" spans="1:16" ht="15" customHeight="1" x14ac:dyDescent="0.25">
      <c r="A52" s="31" t="s">
        <v>34</v>
      </c>
      <c r="B52" s="33" t="s">
        <v>34</v>
      </c>
      <c r="C52" s="25" t="s">
        <v>40</v>
      </c>
      <c r="D52" s="25">
        <v>14</v>
      </c>
      <c r="E52" s="25">
        <v>7.05</v>
      </c>
      <c r="F52" s="60">
        <v>7.7</v>
      </c>
      <c r="G52" s="38" t="s">
        <v>27</v>
      </c>
      <c r="H52" s="38" t="s">
        <v>27</v>
      </c>
      <c r="I52" s="38" t="s">
        <v>27</v>
      </c>
      <c r="J52" s="38" t="s">
        <v>27</v>
      </c>
      <c r="K52" s="38" t="s">
        <v>27</v>
      </c>
      <c r="L52" s="26" t="s">
        <v>27</v>
      </c>
      <c r="M52" s="26" t="s">
        <v>27</v>
      </c>
      <c r="N52" s="26" t="s">
        <v>27</v>
      </c>
      <c r="O52" s="26" t="s">
        <v>27</v>
      </c>
      <c r="P52" s="25" t="s">
        <v>27</v>
      </c>
    </row>
    <row r="53" spans="1:16" ht="15" customHeight="1" x14ac:dyDescent="0.25">
      <c r="A53" s="24" t="s">
        <v>36</v>
      </c>
      <c r="B53" s="33" t="s">
        <v>24</v>
      </c>
      <c r="C53" s="25" t="s">
        <v>40</v>
      </c>
      <c r="D53" s="25">
        <v>14</v>
      </c>
      <c r="E53" s="25" t="s">
        <v>45</v>
      </c>
      <c r="F53" s="61">
        <v>34</v>
      </c>
      <c r="G53" s="38" t="s">
        <v>27</v>
      </c>
      <c r="H53" s="38" t="s">
        <v>27</v>
      </c>
      <c r="I53" s="38" t="s">
        <v>27</v>
      </c>
      <c r="J53" s="38" t="s">
        <v>27</v>
      </c>
      <c r="K53" s="38" t="s">
        <v>27</v>
      </c>
      <c r="L53" s="26" t="s">
        <v>27</v>
      </c>
      <c r="M53" s="26" t="s">
        <v>27</v>
      </c>
      <c r="N53" s="26" t="s">
        <v>27</v>
      </c>
      <c r="O53" s="26" t="s">
        <v>27</v>
      </c>
      <c r="P53" s="25" t="s">
        <v>27</v>
      </c>
    </row>
    <row r="54" spans="1:16" x14ac:dyDescent="0.25"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25">
      <c r="A55" s="43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2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</sheetData>
  <protectedRanges>
    <protectedRange password="F31C" sqref="E4:K5 F3:K3" name="Logo"/>
    <protectedRange password="F31C" sqref="P1:P7" name="Logo_1"/>
  </protectedRanges>
  <mergeCells count="9">
    <mergeCell ref="D46:D49"/>
    <mergeCell ref="E46:P46"/>
    <mergeCell ref="E47:P47"/>
    <mergeCell ref="D11:D14"/>
    <mergeCell ref="E11:P11"/>
    <mergeCell ref="E12:P12"/>
    <mergeCell ref="D28:D31"/>
    <mergeCell ref="E28:P28"/>
    <mergeCell ref="E29:P29"/>
  </mergeCells>
  <pageMargins left="0.74803149606299213" right="0.74803149606299213" top="0.98425196850393704" bottom="0.98425196850393704" header="0.51181102362204722" footer="0.51181102362204722"/>
  <pageSetup paperSize="8" scale="79" orientation="landscape" horizontalDpi="300" verticalDpi="300" copies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Shortland</vt:lpstr>
      <vt:lpstr>Shortland (V2)</vt:lpstr>
      <vt:lpstr>Shortland!Print_Area</vt:lpstr>
      <vt:lpstr>'Shortland (V2)'!Print_Area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dcterms:created xsi:type="dcterms:W3CDTF">2015-07-20T06:15:10Z</dcterms:created>
  <dcterms:modified xsi:type="dcterms:W3CDTF">2021-07-21T07:19:22Z</dcterms:modified>
</cp:coreProperties>
</file>