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51267DF4-D3EE-4FA6-B814-66B2EC129920}" xr6:coauthVersionLast="47" xr6:coauthVersionMax="47" xr10:uidLastSave="{00000000-0000-0000-0000-000000000000}"/>
  <bookViews>
    <workbookView xWindow="-108" yWindow="-108" windowWidth="23256" windowHeight="12576" xr2:uid="{3CF6B88C-C0E2-4116-97EC-2DDFCDB2023C}"/>
  </bookViews>
  <sheets>
    <sheet name="Raymond Terrace" sheetId="1" r:id="rId1"/>
  </sheets>
  <definedNames>
    <definedName name="HWA">"HWA logo"</definedName>
    <definedName name="_xlnm.Print_Area" localSheetId="0">'Raymond Terrace'!$A$1:$P$56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" l="1"/>
  <c r="P23" i="1"/>
  <c r="O23" i="1"/>
  <c r="O22" i="1"/>
  <c r="P22" i="1" s="1"/>
  <c r="O15" i="1"/>
  <c r="P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48" authorId="0" shapeId="0" xr:uid="{BC3C3324-8DED-43CD-B3E6-FC3B826E3498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<sst xmlns="http://schemas.openxmlformats.org/spreadsheetml/2006/main" count="315" uniqueCount="84">
  <si>
    <t>RAYMOND TERRACE WASTEWATER TREATMENT WORKS - MONTHLY POLLUTION MONITORING SUMMARY - MARCH 2024</t>
  </si>
  <si>
    <t>Environment Protection Licence No. 217</t>
  </si>
  <si>
    <t>Licensee</t>
  </si>
  <si>
    <t>Hunter Water Corporation</t>
  </si>
  <si>
    <t>Date Obtained: 2 April 2024</t>
  </si>
  <si>
    <t>36 Honeysuckle Drive</t>
  </si>
  <si>
    <t>Date Published: 19 April 2024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</si>
  <si>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</si>
  <si>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</si>
  <si>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</si>
  <si>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</si>
  <si>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</si>
  <si>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</si>
  <si>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</si>
  <si>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</si>
  <si>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</si>
  <si>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</si>
  <si>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</si>
  <si>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</si>
  <si>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</si>
  <si>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</si>
  <si>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</si>
  <si>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</si>
  <si>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</si>
  <si>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</si>
  <si>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</si>
  <si>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</si>
  <si>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</si>
  <si>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</si>
  <si>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</si>
  <si>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</si>
  <si>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</si>
  <si>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</si>
  <si>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</si>
  <si>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</si>
  <si>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</si>
  <si>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</si>
  <si>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</si>
  <si>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</si>
  <si>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</si>
  <si>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</si>
  <si>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</si>
  <si>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</si>
  <si>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</si>
  <si>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</si>
  <si>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</si>
  <si>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</si>
  <si>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</si>
  <si>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</si>
  <si>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</si>
  <si>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</si>
  <si>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</si>
  <si>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</si>
  <si>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</si>
  <si>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</si>
  <si>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</si>
  <si>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</si>
  <si>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</si>
  <si>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</si>
  <si>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</si>
  <si>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</si>
  <si>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</si>
  <si>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</si>
  <si>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</si>
  <si>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</si>
  <si>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</si>
  <si>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</si>
  <si>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</si>
  <si>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</si>
  <si>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</si>
  <si>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</si>
  <si>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</si>
  <si>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</si>
  <si>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</si>
  <si>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</si>
  <si>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</si>
  <si>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</si>
  <si>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</si>
  <si>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Continuous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</si>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</sst>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5" fontId="0" fillId="0" borderId="0" xfId="0" applyNumberFormat="1" applyAlignment="1">
      <alignment horizontal="left"/>
    </xf>
    <xf numFmtId="1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Border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65" fontId="1" fillId="0" borderId="11" xfId="2" applyNumberFormat="1" applyBorder="1" applyAlignment="1">
      <alignment horizontal="center" vertical="center"/>
    </xf>
    <xf numFmtId="1" fontId="1" fillId="0" borderId="11" xfId="2" applyNumberForma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0" xfId="0" applyNumberFormat="1" applyFont="1" applyFill="1" applyAlignment="1">
      <alignment horizontal="center"/>
    </xf>
    <xf numFmtId="1" fontId="0" fillId="0" borderId="1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11" xfId="0" applyBorder="1" applyAlignment="1">
      <alignment horizontal="left"/>
    </xf>
    <xf numFmtId="2" fontId="1" fillId="0" borderId="11" xfId="2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0" fillId="0" borderId="11" xfId="0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65" fontId="1" fillId="4" borderId="12" xfId="0" applyNumberFormat="1" applyFont="1" applyFill="1" applyBorder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" fillId="0" borderId="11" xfId="2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6" borderId="0" xfId="0" applyFill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4" xfId="3" applyFill="1" applyBorder="1" applyAlignment="1">
      <alignment horizontal="center"/>
    </xf>
    <xf numFmtId="0" fontId="1" fillId="0" borderId="1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0" xfId="4"/>
    <xf numFmtId="3" fontId="0" fillId="0" borderId="0" xfId="0" applyNumberFormat="1"/>
    <xf numFmtId="3" fontId="0" fillId="0" borderId="11" xfId="0" applyNumberForma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10" xfId="4" xr:uid="{D7B487C1-4276-41BB-82B2-6BAC864C7A46}"/>
    <cellStyle name="Normal 102" xfId="2" xr:uid="{68111A33-3CC4-40AF-96A9-D0CA51F0C4D4}"/>
    <cellStyle name="Normal 114" xfId="3" xr:uid="{C5785B0B-1191-436B-B23D-E5A8D6A588AD}"/>
  </cellStyles>
  <dxfs count="5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1741170</xdr:colOff>
      <xdr:row>6</xdr:row>
      <xdr:rowOff>64770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17F6BFF-71F1-40E9-AFC7-F20A7F8F1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014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7BD7-56A1-45BE-81C3-B45C2E793A04}">
  <dimension ref="A1:AO356"/>
  <sheetViews>
    <sheetView tabSelected="1" zoomScale="80" zoomScaleNormal="80" zoomScaleSheetLayoutView="120" workbookViewId="0">
      <selection activeCell="E4" sqref="E4"/>
    </sheetView>
  </sheetViews>
  <sheetFormatPr defaultRowHeight="13.2" x14ac:dyDescent="0.25"/>
  <cols>
    <col min="1" max="1" width="33.5546875" customWidth="1"/>
    <col min="2" max="2" width="28.5546875" hidden="1" customWidth="1"/>
    <col min="3" max="3" width="28.5546875" customWidth="1"/>
    <col min="4" max="4" width="28.5546875" hidden="1" customWidth="1"/>
    <col min="5" max="5" width="28.21875" customWidth="1"/>
    <col min="6" max="6" width="20.21875" hidden="1" customWidth="1"/>
    <col min="7" max="7" width="23.77734375" customWidth="1"/>
    <col min="8" max="8" width="13.77734375" customWidth="1"/>
    <col min="9" max="9" width="12.21875" customWidth="1"/>
    <col min="10" max="11" width="13.77734375" customWidth="1"/>
    <col min="12" max="12" width="9.77734375" customWidth="1"/>
    <col min="13" max="13" width="10.21875" customWidth="1"/>
    <col min="14" max="15" width="11.21875" customWidth="1"/>
    <col min="16" max="16" width="13.44140625" customWidth="1"/>
  </cols>
  <sheetData>
    <row r="1" spans="1:41" ht="17.399999999999999" x14ac:dyDescent="0.3">
      <c r="C1" s="1" t="s">
        <v>0</v>
      </c>
      <c r="D1" s="1"/>
    </row>
    <row r="2" spans="1:41" ht="17.399999999999999" x14ac:dyDescent="0.3">
      <c r="A2" s="1"/>
      <c r="B2" s="1"/>
      <c r="T2" s="2"/>
    </row>
    <row r="3" spans="1:41" ht="15" x14ac:dyDescent="0.25">
      <c r="C3" s="3" t="s">
        <v>1</v>
      </c>
      <c r="D3" s="3"/>
      <c r="J3" s="4" t="s">
        <v>2</v>
      </c>
      <c r="K3" s="2" t="s">
        <v>3</v>
      </c>
      <c r="Q3" s="2"/>
    </row>
    <row r="4" spans="1:41" x14ac:dyDescent="0.25">
      <c r="C4" s="5" t="s">
        <v>4</v>
      </c>
      <c r="D4" s="6"/>
      <c r="E4" s="7"/>
      <c r="K4" s="2" t="s">
        <v>5</v>
      </c>
    </row>
    <row r="5" spans="1:41" x14ac:dyDescent="0.25">
      <c r="C5" t="s">
        <v>6</v>
      </c>
      <c r="D5" s="2"/>
      <c r="K5" s="2" t="s">
        <v>7</v>
      </c>
    </row>
    <row r="8" spans="1:41" ht="15.6" x14ac:dyDescent="0.3">
      <c r="A8" s="8" t="s">
        <v>8</v>
      </c>
      <c r="B8" s="8"/>
    </row>
    <row r="9" spans="1:41" x14ac:dyDescent="0.25">
      <c r="A9" s="9" t="s">
        <v>9</v>
      </c>
      <c r="B9" s="9"/>
      <c r="C9" s="10" t="s">
        <v>10</v>
      </c>
      <c r="D9" s="11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2"/>
      <c r="Q9" s="14"/>
      <c r="R9" s="15"/>
      <c r="S9" s="15"/>
    </row>
    <row r="10" spans="1:41" s="15" customFormat="1" x14ac:dyDescent="0.25">
      <c r="A10" s="16" t="s">
        <v>11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4"/>
      <c r="AO10"/>
    </row>
    <row r="11" spans="1:41" s="15" customFormat="1" x14ac:dyDescent="0.25">
      <c r="A11" s="9"/>
      <c r="B11" s="9"/>
      <c r="C11" s="19"/>
      <c r="D11" s="19"/>
      <c r="E11" s="19"/>
      <c r="F11" s="19"/>
      <c r="G11" s="20" t="s">
        <v>12</v>
      </c>
      <c r="H11" s="21" t="s">
        <v>13</v>
      </c>
      <c r="I11" s="22"/>
      <c r="J11" s="22"/>
      <c r="K11" s="23"/>
      <c r="L11" s="23"/>
      <c r="M11" s="23"/>
      <c r="N11" s="23"/>
      <c r="O11" s="23"/>
      <c r="P11" s="23"/>
      <c r="Q11" s="14"/>
      <c r="AO11"/>
    </row>
    <row r="12" spans="1:41" s="15" customFormat="1" x14ac:dyDescent="0.25">
      <c r="A12" s="16"/>
      <c r="B12" s="16"/>
      <c r="C12" s="24"/>
      <c r="D12" s="24"/>
      <c r="E12" s="24"/>
      <c r="F12" s="24"/>
      <c r="G12" s="25"/>
      <c r="H12" s="26" t="s">
        <v>14</v>
      </c>
      <c r="I12" s="27"/>
      <c r="J12" s="27"/>
      <c r="K12" s="28"/>
      <c r="L12" s="28"/>
      <c r="M12" s="28"/>
      <c r="N12" s="28"/>
      <c r="O12" s="28"/>
      <c r="P12" s="29"/>
      <c r="Q12" s="14"/>
      <c r="AO12"/>
    </row>
    <row r="13" spans="1:41" s="15" customFormat="1" ht="12.75" customHeight="1" x14ac:dyDescent="0.25">
      <c r="A13" s="16"/>
      <c r="B13" s="16"/>
      <c r="C13" s="24" t="s">
        <v>15</v>
      </c>
      <c r="D13" s="16"/>
      <c r="E13" s="16" t="s">
        <v>16</v>
      </c>
      <c r="F13" s="16"/>
      <c r="G13" s="25"/>
      <c r="H13" s="19"/>
      <c r="I13" s="30" t="s">
        <v>17</v>
      </c>
      <c r="J13" s="9" t="s">
        <v>18</v>
      </c>
      <c r="K13" s="19"/>
      <c r="L13" s="9" t="s">
        <v>19</v>
      </c>
      <c r="M13" s="9" t="s">
        <v>20</v>
      </c>
      <c r="N13" s="9" t="s">
        <v>21</v>
      </c>
      <c r="O13" s="9" t="s">
        <v>21</v>
      </c>
      <c r="P13" s="9" t="s">
        <v>22</v>
      </c>
      <c r="Q13" s="14"/>
      <c r="AO13"/>
    </row>
    <row r="14" spans="1:41" s="15" customFormat="1" x14ac:dyDescent="0.25">
      <c r="A14" s="31" t="s">
        <v>23</v>
      </c>
      <c r="B14" s="31"/>
      <c r="C14" s="32" t="s">
        <v>24</v>
      </c>
      <c r="D14" s="31"/>
      <c r="E14" s="31" t="s">
        <v>25</v>
      </c>
      <c r="F14" s="31"/>
      <c r="G14" s="33"/>
      <c r="H14" s="32" t="s">
        <v>26</v>
      </c>
      <c r="I14" s="32" t="s">
        <v>27</v>
      </c>
      <c r="J14" s="32" t="s">
        <v>27</v>
      </c>
      <c r="K14" s="32" t="s">
        <v>28</v>
      </c>
      <c r="L14" s="31" t="s">
        <v>29</v>
      </c>
      <c r="M14" s="31" t="s">
        <v>30</v>
      </c>
      <c r="N14" s="31" t="s">
        <v>29</v>
      </c>
      <c r="O14" s="31" t="s">
        <v>30</v>
      </c>
      <c r="P14" s="31" t="s">
        <v>31</v>
      </c>
      <c r="Q14" s="34"/>
      <c r="R14"/>
      <c r="S14"/>
      <c r="AO14"/>
    </row>
    <row r="15" spans="1:41" ht="15" customHeight="1" x14ac:dyDescent="0.25">
      <c r="A15" s="35" t="s">
        <v>32</v>
      </c>
      <c r="B15" s="35" t="s">
        <v>33</v>
      </c>
      <c r="C15" s="36" t="s">
        <v>34</v>
      </c>
      <c r="D15" s="36" t="s">
        <v>35</v>
      </c>
      <c r="E15" s="37" t="s">
        <v>36</v>
      </c>
      <c r="F15" s="37" t="s">
        <v>37</v>
      </c>
      <c r="G15" s="36">
        <v>4</v>
      </c>
      <c r="H15" s="38" t="s">
        <v>38</v>
      </c>
      <c r="I15" s="39">
        <v>2.25</v>
      </c>
      <c r="J15" s="39" t="s">
        <v>38</v>
      </c>
      <c r="K15" s="39">
        <v>3</v>
      </c>
      <c r="L15" s="36" t="s">
        <v>39</v>
      </c>
      <c r="M15" s="36" t="s">
        <v>39</v>
      </c>
      <c r="N15" s="36">
        <v>30</v>
      </c>
      <c r="O15" s="36">
        <f>K15</f>
        <v>3</v>
      </c>
      <c r="P15" s="40" t="str">
        <f>IF(LEFT(O15,1)="&lt;",IF(N15&gt;=VALUE(RIGHT(K15,LEN(K15)-1)),"Yes","No"),IF(OR(N15&gt;=O15,O15="-"),"Yes","No"))</f>
        <v>Yes</v>
      </c>
      <c r="T15" s="41"/>
      <c r="U15" s="42"/>
      <c r="V15" s="42"/>
      <c r="W15" s="42"/>
      <c r="X15" s="42"/>
    </row>
    <row r="16" spans="1:41" ht="15" customHeight="1" x14ac:dyDescent="0.25">
      <c r="A16" s="35" t="s">
        <v>40</v>
      </c>
      <c r="B16" s="35" t="s">
        <v>41</v>
      </c>
      <c r="C16" s="36" t="s">
        <v>42</v>
      </c>
      <c r="D16" s="36" t="s">
        <v>43</v>
      </c>
      <c r="E16" s="37" t="s">
        <v>36</v>
      </c>
      <c r="F16" s="37" t="s">
        <v>37</v>
      </c>
      <c r="G16" s="36">
        <v>4</v>
      </c>
      <c r="H16" s="43" t="s">
        <v>38</v>
      </c>
      <c r="I16" s="39">
        <v>32.5</v>
      </c>
      <c r="J16" s="39">
        <v>15</v>
      </c>
      <c r="K16" s="39">
        <v>98</v>
      </c>
      <c r="L16" s="36" t="s">
        <v>39</v>
      </c>
      <c r="M16" s="36" t="s">
        <v>39</v>
      </c>
      <c r="N16" s="36" t="s">
        <v>39</v>
      </c>
      <c r="O16" s="36" t="s">
        <v>39</v>
      </c>
      <c r="P16" s="40" t="s">
        <v>39</v>
      </c>
      <c r="T16" s="41"/>
      <c r="U16" s="44"/>
      <c r="V16" s="44"/>
      <c r="W16" s="44"/>
      <c r="X16" s="44"/>
    </row>
    <row r="17" spans="1:24" ht="15" customHeight="1" x14ac:dyDescent="0.25">
      <c r="A17" s="45" t="s">
        <v>44</v>
      </c>
      <c r="B17" s="45" t="s">
        <v>45</v>
      </c>
      <c r="C17" s="36" t="s">
        <v>34</v>
      </c>
      <c r="D17" s="36" t="s">
        <v>35</v>
      </c>
      <c r="E17" s="37" t="s">
        <v>36</v>
      </c>
      <c r="F17" s="37" t="s">
        <v>37</v>
      </c>
      <c r="G17" s="36">
        <v>4</v>
      </c>
      <c r="H17" s="46">
        <v>0.06</v>
      </c>
      <c r="I17" s="46">
        <v>0.11</v>
      </c>
      <c r="J17" s="46">
        <v>8.5000000000000006E-2</v>
      </c>
      <c r="K17" s="46">
        <v>0.21</v>
      </c>
      <c r="L17" s="36" t="s">
        <v>39</v>
      </c>
      <c r="M17" s="36" t="s">
        <v>39</v>
      </c>
      <c r="N17" s="36" t="s">
        <v>39</v>
      </c>
      <c r="O17" s="36" t="s">
        <v>39</v>
      </c>
      <c r="P17" s="40" t="s">
        <v>39</v>
      </c>
      <c r="T17" s="41"/>
      <c r="U17" s="47"/>
      <c r="V17" s="47"/>
      <c r="W17" s="47"/>
      <c r="X17" s="47"/>
    </row>
    <row r="18" spans="1:24" ht="15" customHeight="1" x14ac:dyDescent="0.25">
      <c r="A18" s="35" t="s">
        <v>46</v>
      </c>
      <c r="B18" s="35" t="s">
        <v>47</v>
      </c>
      <c r="C18" s="36" t="s">
        <v>34</v>
      </c>
      <c r="D18" s="36" t="s">
        <v>35</v>
      </c>
      <c r="E18" s="37" t="s">
        <v>36</v>
      </c>
      <c r="F18" s="37" t="s">
        <v>37</v>
      </c>
      <c r="G18" s="36">
        <v>4</v>
      </c>
      <c r="H18" s="46">
        <v>4.1100000000000003</v>
      </c>
      <c r="I18" s="46">
        <v>5.2474999999999996</v>
      </c>
      <c r="J18" s="46">
        <v>5.23</v>
      </c>
      <c r="K18" s="46">
        <v>6.42</v>
      </c>
      <c r="L18" s="36" t="s">
        <v>39</v>
      </c>
      <c r="M18" s="36" t="s">
        <v>39</v>
      </c>
      <c r="N18" s="36" t="s">
        <v>39</v>
      </c>
      <c r="O18" s="36" t="s">
        <v>39</v>
      </c>
      <c r="P18" s="40" t="s">
        <v>39</v>
      </c>
      <c r="T18" s="41"/>
      <c r="U18" s="48"/>
      <c r="V18" s="48"/>
      <c r="W18" s="48"/>
      <c r="X18" s="48"/>
    </row>
    <row r="19" spans="1:24" ht="15" customHeight="1" x14ac:dyDescent="0.25">
      <c r="A19" s="35" t="s">
        <v>48</v>
      </c>
      <c r="B19" s="35" t="s">
        <v>49</v>
      </c>
      <c r="C19" s="36" t="s">
        <v>34</v>
      </c>
      <c r="D19" s="36" t="s">
        <v>35</v>
      </c>
      <c r="E19" s="37" t="s">
        <v>36</v>
      </c>
      <c r="F19" s="37" t="s">
        <v>37</v>
      </c>
      <c r="G19" s="36">
        <v>4</v>
      </c>
      <c r="H19" s="46">
        <v>6.36</v>
      </c>
      <c r="I19" s="46">
        <v>7.6475</v>
      </c>
      <c r="J19" s="46">
        <v>7.3049999999999997</v>
      </c>
      <c r="K19" s="46">
        <v>9.6199999999999992</v>
      </c>
      <c r="L19" s="36" t="s">
        <v>39</v>
      </c>
      <c r="M19" s="36" t="s">
        <v>39</v>
      </c>
      <c r="N19" s="36" t="s">
        <v>39</v>
      </c>
      <c r="O19" s="36" t="s">
        <v>39</v>
      </c>
      <c r="P19" s="40" t="s">
        <v>39</v>
      </c>
      <c r="T19" s="41"/>
      <c r="U19" s="48"/>
      <c r="V19" s="48"/>
      <c r="W19" s="48"/>
      <c r="X19" s="48"/>
    </row>
    <row r="20" spans="1:24" ht="15" customHeight="1" x14ac:dyDescent="0.25">
      <c r="A20" s="45" t="s">
        <v>50</v>
      </c>
      <c r="B20" s="45" t="s">
        <v>51</v>
      </c>
      <c r="C20" s="36" t="s">
        <v>34</v>
      </c>
      <c r="D20" s="36" t="s">
        <v>35</v>
      </c>
      <c r="E20" s="49" t="s">
        <v>52</v>
      </c>
      <c r="F20" s="49" t="s">
        <v>53</v>
      </c>
      <c r="G20" s="36">
        <v>2</v>
      </c>
      <c r="H20" s="38" t="s">
        <v>38</v>
      </c>
      <c r="I20" s="38" t="s">
        <v>38</v>
      </c>
      <c r="J20" s="38" t="s">
        <v>38</v>
      </c>
      <c r="K20" s="38" t="s">
        <v>38</v>
      </c>
      <c r="L20" s="36" t="s">
        <v>39</v>
      </c>
      <c r="M20" s="36" t="s">
        <v>39</v>
      </c>
      <c r="N20" s="36" t="s">
        <v>39</v>
      </c>
      <c r="O20" s="36" t="s">
        <v>39</v>
      </c>
      <c r="P20" s="40" t="s">
        <v>39</v>
      </c>
      <c r="T20" s="41"/>
      <c r="U20" s="50"/>
      <c r="V20" s="50"/>
      <c r="W20" s="50"/>
      <c r="X20" s="50"/>
    </row>
    <row r="21" spans="1:24" ht="15" customHeight="1" x14ac:dyDescent="0.25">
      <c r="A21" s="45" t="s">
        <v>54</v>
      </c>
      <c r="B21" s="35" t="s">
        <v>55</v>
      </c>
      <c r="C21" s="36" t="s">
        <v>34</v>
      </c>
      <c r="D21" s="36" t="s">
        <v>35</v>
      </c>
      <c r="E21" s="49" t="s">
        <v>36</v>
      </c>
      <c r="F21" s="49" t="s">
        <v>37</v>
      </c>
      <c r="G21" s="36">
        <v>4</v>
      </c>
      <c r="H21" s="46">
        <v>0.76</v>
      </c>
      <c r="I21" s="46">
        <v>0.98250000000000004</v>
      </c>
      <c r="J21" s="46">
        <v>0.92500000000000004</v>
      </c>
      <c r="K21" s="46">
        <v>1.32</v>
      </c>
      <c r="L21" s="36" t="s">
        <v>39</v>
      </c>
      <c r="M21" s="36" t="s">
        <v>39</v>
      </c>
      <c r="N21" s="36" t="s">
        <v>39</v>
      </c>
      <c r="O21" s="36" t="s">
        <v>39</v>
      </c>
      <c r="P21" s="40" t="s">
        <v>39</v>
      </c>
      <c r="T21" s="41"/>
      <c r="U21" s="47"/>
      <c r="V21" s="48"/>
      <c r="W21" s="48"/>
      <c r="X21" s="48"/>
    </row>
    <row r="22" spans="1:24" ht="15" customHeight="1" x14ac:dyDescent="0.25">
      <c r="A22" s="45" t="s">
        <v>56</v>
      </c>
      <c r="B22" s="51" t="s">
        <v>57</v>
      </c>
      <c r="C22" s="36" t="s">
        <v>34</v>
      </c>
      <c r="D22" s="36" t="s">
        <v>35</v>
      </c>
      <c r="E22" s="49" t="s">
        <v>36</v>
      </c>
      <c r="F22" s="49" t="s">
        <v>37</v>
      </c>
      <c r="G22" s="36">
        <v>4</v>
      </c>
      <c r="H22" s="46" t="s">
        <v>58</v>
      </c>
      <c r="I22" s="39">
        <v>2.25</v>
      </c>
      <c r="J22" s="39">
        <v>2</v>
      </c>
      <c r="K22" s="39">
        <v>4</v>
      </c>
      <c r="L22" s="36" t="s">
        <v>39</v>
      </c>
      <c r="M22" s="36" t="s">
        <v>39</v>
      </c>
      <c r="N22" s="52">
        <v>30</v>
      </c>
      <c r="O22" s="36">
        <f>K22</f>
        <v>4</v>
      </c>
      <c r="P22" s="40" t="str">
        <f>IF(LEFT(O22,1)="&lt;",IF(N22&gt;=VALUE(RIGHT(K22,LEN(K22)-1)),"Yes","No"),IF(OR(N22&gt;=O22,O22="-"),"Yes","No"))</f>
        <v>Yes</v>
      </c>
      <c r="T22" s="41"/>
      <c r="U22" s="50"/>
      <c r="V22" s="53"/>
      <c r="W22" s="53"/>
      <c r="X22" s="50"/>
    </row>
    <row r="23" spans="1:24" ht="15" customHeight="1" x14ac:dyDescent="0.25">
      <c r="A23" s="45" t="s">
        <v>59</v>
      </c>
      <c r="B23" s="45" t="s">
        <v>59</v>
      </c>
      <c r="C23" s="37" t="s">
        <v>59</v>
      </c>
      <c r="D23" s="36" t="s">
        <v>59</v>
      </c>
      <c r="E23" s="49" t="s">
        <v>36</v>
      </c>
      <c r="F23" s="49" t="s">
        <v>37</v>
      </c>
      <c r="G23" s="36">
        <v>4</v>
      </c>
      <c r="H23" s="38">
        <v>7.3</v>
      </c>
      <c r="I23" s="46">
        <v>7.4175000000000004</v>
      </c>
      <c r="J23" s="46">
        <v>7.415</v>
      </c>
      <c r="K23" s="46">
        <v>7.54</v>
      </c>
      <c r="L23" s="36" t="s">
        <v>39</v>
      </c>
      <c r="M23" s="36" t="s">
        <v>39</v>
      </c>
      <c r="N23" s="54" t="s">
        <v>60</v>
      </c>
      <c r="O23" s="55" t="str">
        <f>TEXT(H23,"0.0")&amp;" - "&amp;TEXT(K23,"0.00")</f>
        <v>7.3 - 7.54</v>
      </c>
      <c r="P23" s="40" t="str">
        <f>IF(AND(H23&gt;=6.5,K23&lt;=8.5),"Yes","No")</f>
        <v>Yes</v>
      </c>
      <c r="T23" s="41"/>
      <c r="U23" s="48"/>
      <c r="V23" s="48"/>
      <c r="W23" s="48"/>
      <c r="X23" s="48"/>
    </row>
    <row r="24" spans="1:24" x14ac:dyDescent="0.25">
      <c r="K24" s="56"/>
    </row>
    <row r="26" spans="1:24" x14ac:dyDescent="0.25">
      <c r="A26" s="2"/>
      <c r="B26" s="57"/>
      <c r="G26" s="2"/>
    </row>
    <row r="27" spans="1:24" x14ac:dyDescent="0.25">
      <c r="A27" s="9" t="s">
        <v>61</v>
      </c>
      <c r="B27" s="9"/>
      <c r="C27" s="10" t="s">
        <v>62</v>
      </c>
      <c r="D27" s="11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58"/>
    </row>
    <row r="28" spans="1:24" x14ac:dyDescent="0.25">
      <c r="A28" s="16" t="s">
        <v>63</v>
      </c>
      <c r="B28" s="16"/>
      <c r="C28" s="16"/>
      <c r="D28" s="17"/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8"/>
      <c r="P28" s="59"/>
    </row>
    <row r="29" spans="1:24" x14ac:dyDescent="0.25">
      <c r="A29" s="9"/>
      <c r="B29" s="9"/>
      <c r="C29" s="19"/>
      <c r="D29" s="19"/>
      <c r="E29" s="19"/>
      <c r="F29" s="19"/>
      <c r="G29" s="20" t="s">
        <v>64</v>
      </c>
      <c r="H29" s="21" t="s">
        <v>13</v>
      </c>
      <c r="I29" s="22"/>
      <c r="J29" s="22"/>
      <c r="K29" s="23"/>
      <c r="L29" s="23"/>
      <c r="M29" s="23"/>
      <c r="N29" s="23"/>
      <c r="O29" s="23"/>
      <c r="P29" s="60"/>
    </row>
    <row r="30" spans="1:24" x14ac:dyDescent="0.25">
      <c r="A30" s="16"/>
      <c r="B30" s="16"/>
      <c r="C30" s="24"/>
      <c r="D30" s="24"/>
      <c r="E30" s="24"/>
      <c r="F30" s="24"/>
      <c r="G30" s="25"/>
      <c r="H30" s="26" t="s">
        <v>14</v>
      </c>
      <c r="I30" s="27"/>
      <c r="J30" s="27"/>
      <c r="K30" s="28"/>
      <c r="L30" s="28"/>
      <c r="M30" s="28"/>
      <c r="N30" s="28"/>
      <c r="O30" s="28"/>
      <c r="P30" s="29"/>
    </row>
    <row r="31" spans="1:24" x14ac:dyDescent="0.25">
      <c r="A31" s="16"/>
      <c r="B31" s="16"/>
      <c r="C31" s="24" t="s">
        <v>15</v>
      </c>
      <c r="D31" s="16"/>
      <c r="E31" s="16" t="s">
        <v>16</v>
      </c>
      <c r="F31" s="16"/>
      <c r="G31" s="25"/>
      <c r="H31" s="19"/>
      <c r="I31" s="30" t="s">
        <v>17</v>
      </c>
      <c r="J31" s="9" t="s">
        <v>18</v>
      </c>
      <c r="K31" s="19"/>
      <c r="L31" s="9" t="s">
        <v>19</v>
      </c>
      <c r="M31" s="9" t="s">
        <v>20</v>
      </c>
      <c r="N31" s="9" t="s">
        <v>21</v>
      </c>
      <c r="O31" s="9" t="s">
        <v>21</v>
      </c>
      <c r="P31" s="19" t="s">
        <v>22</v>
      </c>
    </row>
    <row r="32" spans="1:24" x14ac:dyDescent="0.25">
      <c r="A32" s="31" t="s">
        <v>23</v>
      </c>
      <c r="B32" s="31"/>
      <c r="C32" s="32" t="s">
        <v>24</v>
      </c>
      <c r="D32" s="31"/>
      <c r="E32" s="31" t="s">
        <v>25</v>
      </c>
      <c r="F32" s="31"/>
      <c r="G32" s="33"/>
      <c r="H32" s="32" t="s">
        <v>26</v>
      </c>
      <c r="I32" s="32" t="s">
        <v>27</v>
      </c>
      <c r="J32" s="32" t="s">
        <v>27</v>
      </c>
      <c r="K32" s="32" t="s">
        <v>28</v>
      </c>
      <c r="L32" s="31" t="s">
        <v>29</v>
      </c>
      <c r="M32" s="31" t="s">
        <v>30</v>
      </c>
      <c r="N32" s="31" t="s">
        <v>29</v>
      </c>
      <c r="O32" s="31" t="s">
        <v>30</v>
      </c>
      <c r="P32" s="32" t="s">
        <v>31</v>
      </c>
    </row>
    <row r="33" spans="1:21" ht="15" customHeight="1" x14ac:dyDescent="0.25">
      <c r="A33" s="35" t="s">
        <v>32</v>
      </c>
      <c r="B33" s="35" t="s">
        <v>33</v>
      </c>
      <c r="C33" s="36" t="s">
        <v>34</v>
      </c>
      <c r="D33" s="36" t="s">
        <v>35</v>
      </c>
      <c r="E33" s="37" t="s">
        <v>65</v>
      </c>
      <c r="F33" s="37"/>
      <c r="G33" s="36" t="s">
        <v>66</v>
      </c>
      <c r="H33" s="36" t="s">
        <v>66</v>
      </c>
      <c r="I33" s="36" t="s">
        <v>66</v>
      </c>
      <c r="J33" s="36" t="s">
        <v>66</v>
      </c>
      <c r="K33" s="36" t="s">
        <v>66</v>
      </c>
      <c r="L33" s="37" t="s">
        <v>39</v>
      </c>
      <c r="M33" s="37" t="s">
        <v>39</v>
      </c>
      <c r="N33" s="37" t="s">
        <v>39</v>
      </c>
      <c r="O33" s="37" t="s">
        <v>39</v>
      </c>
      <c r="P33" s="61" t="s">
        <v>39</v>
      </c>
    </row>
    <row r="34" spans="1:21" ht="15" customHeight="1" x14ac:dyDescent="0.25">
      <c r="A34" s="45" t="s">
        <v>44</v>
      </c>
      <c r="B34" s="45" t="s">
        <v>45</v>
      </c>
      <c r="C34" s="36" t="s">
        <v>34</v>
      </c>
      <c r="D34" s="36" t="s">
        <v>35</v>
      </c>
      <c r="E34" s="37" t="s">
        <v>65</v>
      </c>
      <c r="F34" s="37"/>
      <c r="G34" s="36" t="s">
        <v>66</v>
      </c>
      <c r="H34" s="36" t="s">
        <v>66</v>
      </c>
      <c r="I34" s="36" t="s">
        <v>66</v>
      </c>
      <c r="J34" s="36" t="s">
        <v>66</v>
      </c>
      <c r="K34" s="36" t="s">
        <v>66</v>
      </c>
      <c r="L34" s="37" t="s">
        <v>39</v>
      </c>
      <c r="M34" s="37" t="s">
        <v>39</v>
      </c>
      <c r="N34" s="37" t="s">
        <v>39</v>
      </c>
      <c r="O34" s="37" t="s">
        <v>39</v>
      </c>
      <c r="P34" s="61" t="s">
        <v>39</v>
      </c>
    </row>
    <row r="35" spans="1:21" ht="15" customHeight="1" x14ac:dyDescent="0.25">
      <c r="A35" s="35" t="s">
        <v>46</v>
      </c>
      <c r="B35" s="35" t="s">
        <v>47</v>
      </c>
      <c r="C35" s="36" t="s">
        <v>34</v>
      </c>
      <c r="D35" s="36" t="s">
        <v>35</v>
      </c>
      <c r="E35" s="37" t="s">
        <v>65</v>
      </c>
      <c r="F35" s="37"/>
      <c r="G35" s="36" t="s">
        <v>66</v>
      </c>
      <c r="H35" s="36" t="s">
        <v>66</v>
      </c>
      <c r="I35" s="36" t="s">
        <v>66</v>
      </c>
      <c r="J35" s="36" t="s">
        <v>66</v>
      </c>
      <c r="K35" s="36" t="s">
        <v>66</v>
      </c>
      <c r="L35" s="37" t="s">
        <v>39</v>
      </c>
      <c r="M35" s="37" t="s">
        <v>39</v>
      </c>
      <c r="N35" s="37" t="s">
        <v>39</v>
      </c>
      <c r="O35" s="37" t="s">
        <v>39</v>
      </c>
      <c r="P35" s="61" t="s">
        <v>39</v>
      </c>
    </row>
    <row r="36" spans="1:21" ht="15" customHeight="1" x14ac:dyDescent="0.25">
      <c r="A36" s="35" t="s">
        <v>48</v>
      </c>
      <c r="B36" s="35" t="s">
        <v>49</v>
      </c>
      <c r="C36" s="36" t="s">
        <v>34</v>
      </c>
      <c r="D36" s="36" t="s">
        <v>35</v>
      </c>
      <c r="E36" s="37" t="s">
        <v>65</v>
      </c>
      <c r="F36" s="37"/>
      <c r="G36" s="36" t="s">
        <v>66</v>
      </c>
      <c r="H36" s="36" t="s">
        <v>66</v>
      </c>
      <c r="I36" s="36" t="s">
        <v>66</v>
      </c>
      <c r="J36" s="36" t="s">
        <v>66</v>
      </c>
      <c r="K36" s="36" t="s">
        <v>66</v>
      </c>
      <c r="L36" s="37" t="s">
        <v>39</v>
      </c>
      <c r="M36" s="37" t="s">
        <v>39</v>
      </c>
      <c r="N36" s="37" t="s">
        <v>39</v>
      </c>
      <c r="O36" s="37" t="s">
        <v>39</v>
      </c>
      <c r="P36" s="61" t="s">
        <v>39</v>
      </c>
    </row>
    <row r="37" spans="1:21" ht="15" customHeight="1" x14ac:dyDescent="0.25">
      <c r="A37" s="45" t="s">
        <v>50</v>
      </c>
      <c r="B37" s="45" t="s">
        <v>51</v>
      </c>
      <c r="C37" s="36" t="s">
        <v>34</v>
      </c>
      <c r="D37" s="36" t="s">
        <v>35</v>
      </c>
      <c r="E37" s="37" t="s">
        <v>65</v>
      </c>
      <c r="F37" s="37"/>
      <c r="G37" s="36" t="s">
        <v>66</v>
      </c>
      <c r="H37" s="36" t="s">
        <v>66</v>
      </c>
      <c r="I37" s="36" t="s">
        <v>66</v>
      </c>
      <c r="J37" s="36" t="s">
        <v>66</v>
      </c>
      <c r="K37" s="36" t="s">
        <v>66</v>
      </c>
      <c r="L37" s="37" t="s">
        <v>39</v>
      </c>
      <c r="M37" s="37" t="s">
        <v>39</v>
      </c>
      <c r="N37" s="37" t="s">
        <v>39</v>
      </c>
      <c r="O37" s="37" t="s">
        <v>39</v>
      </c>
      <c r="P37" s="61" t="s">
        <v>39</v>
      </c>
    </row>
    <row r="38" spans="1:21" ht="15" customHeight="1" x14ac:dyDescent="0.25">
      <c r="A38" s="45" t="s">
        <v>54</v>
      </c>
      <c r="B38" s="35" t="s">
        <v>55</v>
      </c>
      <c r="C38" s="36" t="s">
        <v>34</v>
      </c>
      <c r="D38" s="36" t="s">
        <v>35</v>
      </c>
      <c r="E38" s="37" t="s">
        <v>65</v>
      </c>
      <c r="F38" s="37"/>
      <c r="G38" s="36" t="s">
        <v>66</v>
      </c>
      <c r="H38" s="36" t="s">
        <v>66</v>
      </c>
      <c r="I38" s="36" t="s">
        <v>66</v>
      </c>
      <c r="J38" s="36" t="s">
        <v>66</v>
      </c>
      <c r="K38" s="36" t="s">
        <v>66</v>
      </c>
      <c r="L38" s="37" t="s">
        <v>39</v>
      </c>
      <c r="M38" s="37" t="s">
        <v>39</v>
      </c>
      <c r="N38" s="37" t="s">
        <v>39</v>
      </c>
      <c r="O38" s="37" t="s">
        <v>39</v>
      </c>
      <c r="P38" s="61" t="s">
        <v>39</v>
      </c>
    </row>
    <row r="39" spans="1:21" ht="15" customHeight="1" x14ac:dyDescent="0.25">
      <c r="A39" s="45" t="s">
        <v>56</v>
      </c>
      <c r="B39" s="35" t="s">
        <v>57</v>
      </c>
      <c r="C39" s="36" t="s">
        <v>34</v>
      </c>
      <c r="D39" s="36" t="s">
        <v>35</v>
      </c>
      <c r="E39" s="37" t="s">
        <v>65</v>
      </c>
      <c r="F39" s="37"/>
      <c r="G39" s="36" t="s">
        <v>66</v>
      </c>
      <c r="H39" s="36" t="s">
        <v>66</v>
      </c>
      <c r="I39" s="36" t="s">
        <v>66</v>
      </c>
      <c r="J39" s="36" t="s">
        <v>66</v>
      </c>
      <c r="K39" s="36" t="s">
        <v>66</v>
      </c>
      <c r="L39" s="37" t="s">
        <v>39</v>
      </c>
      <c r="M39" s="37" t="s">
        <v>39</v>
      </c>
      <c r="N39" s="37" t="s">
        <v>39</v>
      </c>
      <c r="O39" s="37" t="s">
        <v>39</v>
      </c>
      <c r="P39" s="61" t="s">
        <v>39</v>
      </c>
      <c r="U39" s="2"/>
    </row>
    <row r="40" spans="1:21" ht="15" customHeight="1" x14ac:dyDescent="0.25">
      <c r="A40" s="45" t="s">
        <v>59</v>
      </c>
      <c r="B40" s="45" t="s">
        <v>59</v>
      </c>
      <c r="C40" s="37" t="s">
        <v>59</v>
      </c>
      <c r="D40" s="36" t="s">
        <v>59</v>
      </c>
      <c r="E40" s="37" t="s">
        <v>65</v>
      </c>
      <c r="F40" s="37"/>
      <c r="G40" s="36" t="s">
        <v>66</v>
      </c>
      <c r="H40" s="36" t="s">
        <v>66</v>
      </c>
      <c r="I40" s="36" t="s">
        <v>66</v>
      </c>
      <c r="J40" s="36" t="s">
        <v>66</v>
      </c>
      <c r="K40" s="36" t="s">
        <v>66</v>
      </c>
      <c r="L40" s="37" t="s">
        <v>39</v>
      </c>
      <c r="M40" s="37" t="s">
        <v>39</v>
      </c>
      <c r="N40" s="37" t="s">
        <v>39</v>
      </c>
      <c r="O40" s="37" t="s">
        <v>39</v>
      </c>
      <c r="P40" s="61" t="s">
        <v>39</v>
      </c>
      <c r="U40" s="2"/>
    </row>
    <row r="41" spans="1:21" x14ac:dyDescent="0.25">
      <c r="A41" s="62" t="s">
        <v>67</v>
      </c>
      <c r="U41" s="2"/>
    </row>
    <row r="42" spans="1:21" x14ac:dyDescent="0.25">
      <c r="A42" s="63" t="s">
        <v>68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U42" s="2"/>
    </row>
    <row r="43" spans="1:2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U43" s="2"/>
    </row>
    <row r="44" spans="1:2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U44" s="2"/>
    </row>
    <row r="45" spans="1:2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U45" s="2"/>
    </row>
    <row r="46" spans="1:2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U46" s="2"/>
    </row>
    <row r="47" spans="1:2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21" ht="15.6" x14ac:dyDescent="0.3">
      <c r="A48" s="8" t="s">
        <v>69</v>
      </c>
      <c r="D48" s="64">
        <v>55</v>
      </c>
      <c r="J48" s="65"/>
      <c r="K48" s="65"/>
    </row>
    <row r="49" spans="1:14" ht="12.75" customHeight="1" x14ac:dyDescent="0.25">
      <c r="A49" s="66" t="s">
        <v>13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1:14" x14ac:dyDescent="0.25">
      <c r="A50" s="26" t="s">
        <v>14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x14ac:dyDescent="0.25">
      <c r="A51" s="68" t="s">
        <v>70</v>
      </c>
      <c r="B51" s="69"/>
      <c r="C51" s="69"/>
      <c r="D51" s="24" t="s">
        <v>71</v>
      </c>
      <c r="E51" s="24" t="s">
        <v>15</v>
      </c>
      <c r="F51" s="16"/>
      <c r="G51" s="16" t="s">
        <v>16</v>
      </c>
      <c r="H51" s="70" t="s">
        <v>72</v>
      </c>
      <c r="I51" s="71"/>
      <c r="J51" s="72" t="s">
        <v>73</v>
      </c>
      <c r="K51" s="72" t="s">
        <v>17</v>
      </c>
      <c r="L51" s="73" t="s">
        <v>28</v>
      </c>
      <c r="M51" s="74" t="s">
        <v>74</v>
      </c>
      <c r="N51" s="75" t="s">
        <v>75</v>
      </c>
    </row>
    <row r="52" spans="1:14" x14ac:dyDescent="0.25">
      <c r="A52" s="76"/>
      <c r="B52" s="77"/>
      <c r="C52" s="77"/>
      <c r="D52" s="32"/>
      <c r="E52" s="32" t="s">
        <v>24</v>
      </c>
      <c r="F52" s="31"/>
      <c r="G52" s="31" t="s">
        <v>25</v>
      </c>
      <c r="H52" s="70"/>
      <c r="I52" s="71"/>
      <c r="J52" s="72"/>
      <c r="K52" s="72"/>
      <c r="L52" s="73"/>
      <c r="M52" s="78" t="s">
        <v>29</v>
      </c>
      <c r="N52" s="79"/>
    </row>
    <row r="53" spans="1:14" ht="12.75" customHeight="1" x14ac:dyDescent="0.25">
      <c r="A53" s="80" t="s">
        <v>76</v>
      </c>
      <c r="B53" s="81"/>
      <c r="C53" s="82"/>
      <c r="D53" s="83">
        <v>7</v>
      </c>
      <c r="E53" s="36" t="s">
        <v>77</v>
      </c>
      <c r="F53" s="84">
        <v>0</v>
      </c>
      <c r="G53" s="52" t="s">
        <v>78</v>
      </c>
      <c r="H53" s="85">
        <v>31</v>
      </c>
      <c r="I53" s="86"/>
      <c r="J53" s="87">
        <v>0</v>
      </c>
      <c r="K53" s="87">
        <v>0</v>
      </c>
      <c r="L53" s="87">
        <v>0</v>
      </c>
      <c r="M53" s="88" t="s">
        <v>39</v>
      </c>
      <c r="N53" s="40" t="s">
        <v>39</v>
      </c>
    </row>
    <row r="54" spans="1:14" s="89" customFormat="1" ht="12.75" customHeight="1" x14ac:dyDescent="0.25">
      <c r="A54" s="80" t="s">
        <v>79</v>
      </c>
      <c r="B54" s="81"/>
      <c r="C54" s="82"/>
      <c r="D54" s="83">
        <v>3</v>
      </c>
      <c r="E54" s="36" t="s">
        <v>77</v>
      </c>
      <c r="F54" s="84">
        <v>12958</v>
      </c>
      <c r="G54" s="52" t="s">
        <v>78</v>
      </c>
      <c r="H54" s="85">
        <v>31</v>
      </c>
      <c r="I54" s="86"/>
      <c r="J54" s="87">
        <v>2282</v>
      </c>
      <c r="K54" s="87">
        <v>5086</v>
      </c>
      <c r="L54" s="87">
        <v>7101</v>
      </c>
      <c r="M54" s="88">
        <v>90000</v>
      </c>
      <c r="N54" s="40" t="str">
        <f>IF(L54&lt;=M54,"Yes","No")</f>
        <v>Yes</v>
      </c>
    </row>
    <row r="55" spans="1:14" x14ac:dyDescent="0.25">
      <c r="J55" s="90"/>
    </row>
    <row r="57" spans="1:14" x14ac:dyDescent="0.25">
      <c r="A57" s="62"/>
    </row>
    <row r="75" spans="2:2" x14ac:dyDescent="0.25">
      <c r="B75" t="s">
        <v>80</v>
      </c>
    </row>
    <row r="94" spans="2:2" x14ac:dyDescent="0.25">
      <c r="B94" t="s">
        <v>80</v>
      </c>
    </row>
    <row r="109" spans="1:1" x14ac:dyDescent="0.25">
      <c r="A109" t="s">
        <v>81</v>
      </c>
    </row>
    <row r="110" spans="1:1" x14ac:dyDescent="0.25">
      <c r="A110" t="s">
        <v>82</v>
      </c>
    </row>
    <row r="111" spans="1:1" x14ac:dyDescent="0.25">
      <c r="A111" t="s">
        <v>83</v>
      </c>
    </row>
    <row r="354" spans="13:13" x14ac:dyDescent="0.25">
      <c r="M354" s="88">
        <v>15500</v>
      </c>
    </row>
    <row r="355" spans="13:13" x14ac:dyDescent="0.25">
      <c r="M355" s="91" t="s">
        <v>39</v>
      </c>
    </row>
    <row r="356" spans="13:13" x14ac:dyDescent="0.25">
      <c r="M356" s="91" t="s">
        <v>39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conditionalFormatting sqref="J53:J54">
    <cfRule type="expression" dxfId="4" priority="5">
      <formula>AND($H53&gt;0,OR($J53&gt;$K53,$J53&gt;$L53))</formula>
    </cfRule>
  </conditionalFormatting>
  <conditionalFormatting sqref="K53:K54">
    <cfRule type="expression" dxfId="3" priority="4">
      <formula>AND($H53&gt;0,OR($J53&gt;$K53,$K53&gt;$L53))</formula>
    </cfRule>
  </conditionalFormatting>
  <conditionalFormatting sqref="L53:L54">
    <cfRule type="expression" dxfId="2" priority="3">
      <formula>AND($H53&gt;0,OR($J53&gt;$L53,$K53&gt;$L53))</formula>
    </cfRule>
  </conditionalFormatting>
  <conditionalFormatting sqref="P33:P40">
    <cfRule type="containsText" dxfId="1" priority="1" operator="containsText" text="Yes">
      <formula>NOT(ISERROR(SEARCH("Yes",P33)))</formula>
    </cfRule>
    <cfRule type="containsText" dxfId="0" priority="2" operator="containsText" text="No">
      <formula>NOT(ISERROR(SEARCH("No",P33)))</formula>
    </cfRule>
  </conditionalFormatting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2024-04-19T07:44:30Z</dcterms:created>
  <dcterms:modified xsi:type="dcterms:W3CDTF">2024-04-19T07:44:56Z</dcterms:modified>
</cp:coreProperties>
</file>