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L44" i="1" s="1"/>
  <c r="J43" i="1"/>
  <c r="L43" i="1" s="1"/>
  <c r="J42" i="1"/>
  <c r="L42" i="1" s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<sst xmlns="http://schemas.openxmlformats.org/spreadsheetml/2006/main" count="219" uniqueCount="82">
  <si>
    <t>PAXTON WASTEWATER TREATMENT WORKS - MONTHLY POLLUTION MONITORING SUMMARY - JUNE 2020</t>
  </si>
  <si>
    <t>Environment Protection Licence No. 3755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</si>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</sst>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E7" sqref="E7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25.81640625" customWidth="1"/>
    <col min="4" max="4" width="19.453125" hidden="1" customWidth="1"/>
    <col min="5" max="5" width="21" customWidth="1"/>
    <col min="6" max="6" width="18" hidden="1" customWidth="1"/>
    <col min="7" max="7" width="23.81640625" customWidth="1"/>
    <col min="8" max="15" width="13.81640625" customWidth="1"/>
    <col min="16" max="16" width="13.453125" customWidth="1"/>
    <col min="18" max="18" width="19.81640625" customWidth="1"/>
    <col min="20" max="20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5">
      <c r="C5" s="11" t="s">
        <v>6</v>
      </c>
      <c r="D5" s="12"/>
      <c r="H5" s="2"/>
      <c r="K5" s="6" t="s">
        <v>7</v>
      </c>
      <c r="N5" s="12"/>
      <c r="O5" s="9"/>
      <c r="P5" s="10"/>
      <c r="Q5" s="9"/>
    </row>
    <row r="6" spans="1:41" x14ac:dyDescent="0.25">
      <c r="N6" s="9"/>
      <c r="O6" s="9"/>
      <c r="P6" s="10"/>
      <c r="Q6" s="9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8" t="s">
        <v>38</v>
      </c>
      <c r="J15" s="47" t="s">
        <v>38</v>
      </c>
      <c r="K15" s="47">
        <v>2</v>
      </c>
      <c r="L15" s="49" t="s">
        <v>39</v>
      </c>
      <c r="M15" s="49" t="s">
        <v>39</v>
      </c>
      <c r="N15" s="49" t="s">
        <v>39</v>
      </c>
      <c r="O15" s="49" t="s">
        <v>39</v>
      </c>
      <c r="P15" s="46" t="s">
        <v>39</v>
      </c>
      <c r="Q15" s="50"/>
      <c r="R15" s="51"/>
      <c r="S15" s="51"/>
      <c r="T15" s="52"/>
      <c r="U15" s="51"/>
      <c r="V15" s="51"/>
    </row>
    <row r="16" spans="1:41" ht="15" customHeight="1" x14ac:dyDescent="0.25">
      <c r="A16" s="44" t="s">
        <v>40</v>
      </c>
      <c r="B16" s="53" t="s">
        <v>41</v>
      </c>
      <c r="C16" s="45" t="s">
        <v>42</v>
      </c>
      <c r="D16" s="54" t="s">
        <v>43</v>
      </c>
      <c r="E16" s="46" t="s">
        <v>36</v>
      </c>
      <c r="F16" s="46" t="s">
        <v>37</v>
      </c>
      <c r="G16" s="46">
        <v>4</v>
      </c>
      <c r="H16" s="55">
        <v>0.80300000000000005</v>
      </c>
      <c r="I16" s="55">
        <v>0.82174999999999998</v>
      </c>
      <c r="J16" s="55">
        <v>0.82399999999999995</v>
      </c>
      <c r="K16" s="55">
        <v>0.83599999999999997</v>
      </c>
      <c r="L16" s="49" t="s">
        <v>39</v>
      </c>
      <c r="M16" s="49" t="s">
        <v>39</v>
      </c>
      <c r="N16" s="49" t="s">
        <v>39</v>
      </c>
      <c r="O16" s="49" t="s">
        <v>39</v>
      </c>
      <c r="P16" s="46" t="s">
        <v>39</v>
      </c>
      <c r="Q16" s="50"/>
      <c r="R16" s="51"/>
      <c r="S16" s="51"/>
      <c r="T16" s="52"/>
      <c r="U16" s="52"/>
      <c r="V16" s="51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6">
        <v>0.2</v>
      </c>
      <c r="I17" s="57">
        <v>1.28</v>
      </c>
      <c r="J17" s="57">
        <v>0.61</v>
      </c>
      <c r="K17" s="57">
        <v>3.7</v>
      </c>
      <c r="L17" s="49" t="s">
        <v>39</v>
      </c>
      <c r="M17" s="49" t="s">
        <v>39</v>
      </c>
      <c r="N17" s="49" t="s">
        <v>39</v>
      </c>
      <c r="O17" s="49" t="s">
        <v>39</v>
      </c>
      <c r="P17" s="46" t="s">
        <v>39</v>
      </c>
      <c r="Q17" s="50"/>
      <c r="R17" s="51"/>
      <c r="S17" s="58"/>
      <c r="T17" s="58"/>
      <c r="U17" s="58"/>
      <c r="V17" s="58"/>
    </row>
    <row r="18" spans="1:22" ht="15" customHeight="1" x14ac:dyDescent="0.25">
      <c r="A18" s="44" t="s">
        <v>46</v>
      </c>
      <c r="B18" s="53" t="s">
        <v>47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7">
        <v>4.4000000000000004</v>
      </c>
      <c r="I18" s="57">
        <v>6.2249999999999996</v>
      </c>
      <c r="J18" s="57">
        <v>5.75</v>
      </c>
      <c r="K18" s="57">
        <v>9</v>
      </c>
      <c r="L18" s="49" t="s">
        <v>39</v>
      </c>
      <c r="M18" s="49" t="s">
        <v>39</v>
      </c>
      <c r="N18" s="49" t="s">
        <v>39</v>
      </c>
      <c r="O18" s="49" t="s">
        <v>39</v>
      </c>
      <c r="P18" s="46" t="s">
        <v>39</v>
      </c>
      <c r="Q18" s="50"/>
      <c r="R18" s="51"/>
      <c r="S18" s="58"/>
      <c r="T18" s="58"/>
      <c r="U18" s="58"/>
      <c r="V18" s="58"/>
    </row>
    <row r="19" spans="1:22" ht="15" customHeight="1" x14ac:dyDescent="0.25">
      <c r="A19" s="44" t="s">
        <v>48</v>
      </c>
      <c r="B19" s="44" t="s">
        <v>49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5">
        <v>2.1999999999999999E-2</v>
      </c>
      <c r="I19" s="55">
        <v>2.775E-2</v>
      </c>
      <c r="J19" s="55">
        <v>2.9000000000000001E-2</v>
      </c>
      <c r="K19" s="55">
        <v>3.1E-2</v>
      </c>
      <c r="L19" s="49" t="s">
        <v>39</v>
      </c>
      <c r="M19" s="49" t="s">
        <v>39</v>
      </c>
      <c r="N19" s="49" t="s">
        <v>39</v>
      </c>
      <c r="O19" s="49" t="s">
        <v>39</v>
      </c>
      <c r="P19" s="46" t="s">
        <v>39</v>
      </c>
      <c r="R19" s="51"/>
      <c r="S19" s="58"/>
      <c r="T19" s="58"/>
      <c r="U19" s="58"/>
      <c r="V19" s="58"/>
    </row>
    <row r="20" spans="1:22" ht="15" customHeight="1" x14ac:dyDescent="0.25">
      <c r="A20" s="44" t="s">
        <v>50</v>
      </c>
      <c r="B20" s="53" t="s">
        <v>51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 t="s">
        <v>52</v>
      </c>
      <c r="I20" s="47">
        <v>2.5</v>
      </c>
      <c r="J20" s="47">
        <v>2.5</v>
      </c>
      <c r="K20" s="47">
        <v>4</v>
      </c>
      <c r="L20" s="49" t="s">
        <v>39</v>
      </c>
      <c r="M20" s="49" t="s">
        <v>39</v>
      </c>
      <c r="N20" s="49" t="s">
        <v>39</v>
      </c>
      <c r="O20" s="49" t="s">
        <v>39</v>
      </c>
      <c r="P20" s="46" t="s">
        <v>39</v>
      </c>
      <c r="R20" s="51"/>
      <c r="S20" s="52"/>
      <c r="T20" s="52"/>
      <c r="U20" s="52"/>
      <c r="V20" s="52"/>
    </row>
    <row r="21" spans="1:22" ht="15" customHeight="1" x14ac:dyDescent="0.25">
      <c r="A21" s="44" t="s">
        <v>53</v>
      </c>
      <c r="B21" s="44" t="s">
        <v>54</v>
      </c>
      <c r="C21" s="45" t="s">
        <v>54</v>
      </c>
      <c r="D21" s="59" t="s">
        <v>54</v>
      </c>
      <c r="E21" s="46" t="s">
        <v>36</v>
      </c>
      <c r="F21" s="46" t="s">
        <v>37</v>
      </c>
      <c r="G21" s="46">
        <v>4</v>
      </c>
      <c r="H21" s="56">
        <v>7.2</v>
      </c>
      <c r="I21" s="56">
        <v>7.2275</v>
      </c>
      <c r="J21" s="56">
        <v>7.2249999999999996</v>
      </c>
      <c r="K21" s="56">
        <v>7.26</v>
      </c>
      <c r="L21" s="49" t="s">
        <v>39</v>
      </c>
      <c r="M21" s="49" t="s">
        <v>39</v>
      </c>
      <c r="N21" s="49" t="s">
        <v>55</v>
      </c>
      <c r="O21" s="60" t="str">
        <f>TEXT(H21,"0.00")&amp;" - "&amp;TEXT(K21,"0.00")</f>
        <v>7.20 - 7.26</v>
      </c>
      <c r="P21" s="46" t="str">
        <f>IF(AND(H21&gt;=6.5,K21&lt;=8.5),"Yes","No")</f>
        <v>Yes</v>
      </c>
      <c r="R21" s="51"/>
      <c r="S21" s="58"/>
      <c r="T21" s="58"/>
      <c r="U21" s="58"/>
      <c r="V21" s="58"/>
    </row>
    <row r="22" spans="1:22" x14ac:dyDescent="0.25">
      <c r="D22" s="61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5">
      <c r="D23" s="51"/>
      <c r="R23" s="9"/>
      <c r="S23" s="9"/>
      <c r="T23" s="9"/>
      <c r="U23" s="9"/>
      <c r="V23" s="9"/>
    </row>
    <row r="24" spans="1:22" x14ac:dyDescent="0.25">
      <c r="A24" s="3"/>
      <c r="B24" s="3"/>
      <c r="R24" s="9"/>
      <c r="S24" s="9"/>
      <c r="T24" s="9"/>
      <c r="U24" s="9"/>
      <c r="V24" s="9"/>
    </row>
    <row r="25" spans="1:22" ht="13" x14ac:dyDescent="0.3">
      <c r="A25" s="14" t="s">
        <v>56</v>
      </c>
      <c r="B25" s="14"/>
      <c r="C25" s="15" t="s">
        <v>57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9"/>
      <c r="S25" s="9"/>
      <c r="T25" s="9"/>
      <c r="U25" s="9"/>
      <c r="V25" s="9"/>
    </row>
    <row r="26" spans="1:22" s="25" customFormat="1" ht="13" x14ac:dyDescent="0.3">
      <c r="A26" s="20" t="s">
        <v>58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59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60</v>
      </c>
      <c r="F31" s="45"/>
      <c r="G31" s="62" t="s">
        <v>61</v>
      </c>
      <c r="H31" s="63" t="s">
        <v>61</v>
      </c>
      <c r="I31" s="63" t="s">
        <v>61</v>
      </c>
      <c r="J31" s="63" t="s">
        <v>61</v>
      </c>
      <c r="K31" s="63" t="s">
        <v>61</v>
      </c>
      <c r="L31" s="49" t="s">
        <v>39</v>
      </c>
      <c r="M31" s="49" t="s">
        <v>39</v>
      </c>
      <c r="N31" s="49" t="s">
        <v>39</v>
      </c>
      <c r="O31" s="49" t="s">
        <v>39</v>
      </c>
      <c r="P31" s="46" t="s">
        <v>39</v>
      </c>
      <c r="Q31" s="64"/>
      <c r="R31" s="51"/>
      <c r="S31" s="65"/>
    </row>
    <row r="32" spans="1:22" ht="15" customHeight="1" x14ac:dyDescent="0.25">
      <c r="A32" s="44" t="s">
        <v>62</v>
      </c>
      <c r="B32" s="44" t="s">
        <v>63</v>
      </c>
      <c r="C32" s="45" t="s">
        <v>34</v>
      </c>
      <c r="D32" s="45" t="s">
        <v>35</v>
      </c>
      <c r="E32" s="45" t="s">
        <v>60</v>
      </c>
      <c r="F32" s="45"/>
      <c r="G32" s="63" t="s">
        <v>61</v>
      </c>
      <c r="H32" s="63" t="s">
        <v>61</v>
      </c>
      <c r="I32" s="63" t="s">
        <v>61</v>
      </c>
      <c r="J32" s="63" t="s">
        <v>61</v>
      </c>
      <c r="K32" s="63" t="s">
        <v>61</v>
      </c>
      <c r="L32" s="49" t="s">
        <v>39</v>
      </c>
      <c r="M32" s="49" t="s">
        <v>39</v>
      </c>
      <c r="N32" s="49" t="s">
        <v>39</v>
      </c>
      <c r="O32" s="49" t="s">
        <v>39</v>
      </c>
      <c r="P32" s="46" t="s">
        <v>39</v>
      </c>
    </row>
    <row r="33" spans="1:16" ht="15" customHeight="1" x14ac:dyDescent="0.25">
      <c r="A33" s="44" t="s">
        <v>50</v>
      </c>
      <c r="B33" s="44" t="s">
        <v>64</v>
      </c>
      <c r="C33" s="45" t="s">
        <v>34</v>
      </c>
      <c r="D33" s="45" t="s">
        <v>35</v>
      </c>
      <c r="E33" s="45" t="s">
        <v>60</v>
      </c>
      <c r="F33" s="45"/>
      <c r="G33" s="62" t="s">
        <v>61</v>
      </c>
      <c r="H33" s="63" t="s">
        <v>61</v>
      </c>
      <c r="I33" s="63" t="s">
        <v>61</v>
      </c>
      <c r="J33" s="63" t="s">
        <v>61</v>
      </c>
      <c r="K33" s="63" t="s">
        <v>61</v>
      </c>
      <c r="L33" s="49" t="s">
        <v>39</v>
      </c>
      <c r="M33" s="49" t="s">
        <v>39</v>
      </c>
      <c r="N33" s="49" t="s">
        <v>39</v>
      </c>
      <c r="O33" s="49" t="s">
        <v>39</v>
      </c>
      <c r="P33" s="46" t="s">
        <v>39</v>
      </c>
    </row>
    <row r="34" spans="1:16" x14ac:dyDescent="0.25">
      <c r="A34" s="66" t="s">
        <v>65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66"/>
      <c r="B35" s="66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H36" s="9"/>
      <c r="I36" s="9"/>
      <c r="J36" s="9"/>
      <c r="K36" s="9"/>
      <c r="L36" s="9"/>
      <c r="M36" s="9"/>
      <c r="N36" s="9"/>
      <c r="O36" s="9"/>
      <c r="P36" s="9"/>
    </row>
    <row r="37" spans="1:16" ht="15.5" x14ac:dyDescent="0.35">
      <c r="A37" s="13" t="s">
        <v>66</v>
      </c>
      <c r="D37" s="67">
        <v>44</v>
      </c>
      <c r="G37" s="68"/>
      <c r="J37" s="64"/>
      <c r="K37" s="64"/>
      <c r="L37" s="9"/>
      <c r="M37" s="9"/>
      <c r="N37" s="9"/>
      <c r="O37" s="9"/>
      <c r="P37" s="9"/>
    </row>
    <row r="38" spans="1:16" ht="12.75" customHeight="1" x14ac:dyDescent="0.3">
      <c r="A38" s="28" t="s">
        <v>13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69"/>
    </row>
    <row r="39" spans="1:16" ht="13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70"/>
    </row>
    <row r="40" spans="1:16" ht="13" x14ac:dyDescent="0.3">
      <c r="A40" s="71" t="s">
        <v>67</v>
      </c>
      <c r="B40" s="72"/>
      <c r="C40" s="72"/>
      <c r="D40" s="32" t="s">
        <v>68</v>
      </c>
      <c r="E40" s="32" t="s">
        <v>15</v>
      </c>
      <c r="F40" s="20"/>
      <c r="G40" s="20" t="s">
        <v>16</v>
      </c>
      <c r="H40" s="73" t="s">
        <v>69</v>
      </c>
      <c r="I40" s="74"/>
      <c r="J40" s="75"/>
      <c r="K40" s="76" t="s">
        <v>70</v>
      </c>
      <c r="L40" s="77" t="s">
        <v>71</v>
      </c>
    </row>
    <row r="41" spans="1:16" ht="13" x14ac:dyDescent="0.3">
      <c r="A41" s="78"/>
      <c r="B41" s="79"/>
      <c r="C41" s="79"/>
      <c r="D41" s="41"/>
      <c r="E41" s="41" t="s">
        <v>24</v>
      </c>
      <c r="F41" s="40"/>
      <c r="G41" s="40" t="s">
        <v>25</v>
      </c>
      <c r="H41" s="73"/>
      <c r="I41" s="74"/>
      <c r="J41" s="80" t="s">
        <v>28</v>
      </c>
      <c r="K41" s="81" t="s">
        <v>29</v>
      </c>
      <c r="L41" s="82"/>
    </row>
    <row r="42" spans="1:16" ht="12.75" customHeight="1" x14ac:dyDescent="0.25">
      <c r="A42" s="83" t="s">
        <v>72</v>
      </c>
      <c r="B42" s="84"/>
      <c r="C42" s="85"/>
      <c r="D42" s="86">
        <v>4</v>
      </c>
      <c r="E42" s="45" t="s">
        <v>73</v>
      </c>
      <c r="F42" s="87">
        <v>0.60140000000000005</v>
      </c>
      <c r="G42" s="88" t="s">
        <v>74</v>
      </c>
      <c r="H42" s="89">
        <v>30</v>
      </c>
      <c r="I42" s="90"/>
      <c r="J42" s="91">
        <f>F42*1000</f>
        <v>601.40000000000009</v>
      </c>
      <c r="K42" s="91">
        <v>1100</v>
      </c>
      <c r="L42" s="91" t="str">
        <f>IF(J42&lt;=K42,"Yes","No")</f>
        <v>Yes</v>
      </c>
    </row>
    <row r="43" spans="1:16" s="92" customFormat="1" ht="12.75" customHeight="1" x14ac:dyDescent="0.25">
      <c r="A43" s="83" t="s">
        <v>75</v>
      </c>
      <c r="B43" s="84"/>
      <c r="C43" s="85"/>
      <c r="D43" s="86">
        <v>7</v>
      </c>
      <c r="E43" s="45" t="s">
        <v>73</v>
      </c>
      <c r="F43" s="87">
        <v>0</v>
      </c>
      <c r="G43" s="88" t="s">
        <v>74</v>
      </c>
      <c r="H43" s="89">
        <v>30</v>
      </c>
      <c r="I43" s="90"/>
      <c r="J43" s="91">
        <f>F43*1000</f>
        <v>0</v>
      </c>
      <c r="K43" s="91">
        <v>1100</v>
      </c>
      <c r="L43" s="91" t="str">
        <f>IF(J43&lt;=K43,"Yes","No")</f>
        <v>Yes</v>
      </c>
    </row>
    <row r="44" spans="1:16" s="92" customFormat="1" ht="12.75" customHeight="1" x14ac:dyDescent="0.25">
      <c r="A44" s="83" t="s">
        <v>76</v>
      </c>
      <c r="B44" s="84"/>
      <c r="C44" s="85"/>
      <c r="D44" s="86">
        <v>8</v>
      </c>
      <c r="E44" s="45" t="s">
        <v>73</v>
      </c>
      <c r="F44" s="87">
        <v>0.60140000000000005</v>
      </c>
      <c r="G44" s="88" t="s">
        <v>74</v>
      </c>
      <c r="H44" s="89">
        <v>30</v>
      </c>
      <c r="I44" s="90"/>
      <c r="J44" s="91">
        <f>F44*1000</f>
        <v>601.40000000000009</v>
      </c>
      <c r="K44" s="91" t="s">
        <v>77</v>
      </c>
      <c r="L44" s="91" t="str">
        <f>IF(J44&lt;=K44,"Yes","No")</f>
        <v>Yes</v>
      </c>
    </row>
    <row r="45" spans="1:16" x14ac:dyDescent="0.25">
      <c r="A45" s="93" t="s">
        <v>78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52" spans="2:2" x14ac:dyDescent="0.25">
      <c r="B52" t="s">
        <v>64</v>
      </c>
    </row>
    <row r="71" spans="2:2" x14ac:dyDescent="0.25">
      <c r="B71" t="s">
        <v>64</v>
      </c>
    </row>
    <row r="90" spans="2:2" x14ac:dyDescent="0.25">
      <c r="B90" t="s">
        <v>64</v>
      </c>
    </row>
    <row r="105" spans="1:1" x14ac:dyDescent="0.25">
      <c r="A105" t="s">
        <v>79</v>
      </c>
    </row>
    <row r="106" spans="1:1" x14ac:dyDescent="0.25">
      <c r="A106" t="s">
        <v>80</v>
      </c>
    </row>
    <row r="107" spans="1:1" x14ac:dyDescent="0.25">
      <c r="A107" t="s">
        <v>81</v>
      </c>
    </row>
  </sheetData>
  <protectedRanges>
    <protectedRange password="F31C" sqref="J3:K3 H4:H5 K4:K5" name="Logo"/>
    <protectedRange password="F31C" sqref="P1:P7" name="Logo_1"/>
  </protectedRanges>
  <mergeCells count="15">
    <mergeCell ref="H43:I43"/>
    <mergeCell ref="H44:I44"/>
    <mergeCell ref="A45:P46"/>
    <mergeCell ref="A38:L38"/>
    <mergeCell ref="A39:L39"/>
    <mergeCell ref="A40:C41"/>
    <mergeCell ref="H40:I41"/>
    <mergeCell ref="L40:L41"/>
    <mergeCell ref="H42:I42"/>
    <mergeCell ref="G11:G14"/>
    <mergeCell ref="H11:P11"/>
    <mergeCell ref="H12:P12"/>
    <mergeCell ref="G27:G30"/>
    <mergeCell ref="H27:P27"/>
    <mergeCell ref="H28:P28"/>
  </mergeCells>
  <conditionalFormatting sqref="L42:L44">
    <cfRule type="containsText" dxfId="0" priority="1" operator="containsText" text="No">
      <formula>NOT(ISERROR(SEARCH("No",L42)))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2020-07-20T06:34:53Z</dcterms:created>
  <dcterms:modified xsi:type="dcterms:W3CDTF">2020-07-20T06:35:05Z</dcterms:modified>
</cp:coreProperties>
</file>