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May 2024\"/>
    </mc:Choice>
  </mc:AlternateContent>
  <xr:revisionPtr revIDLastSave="0" documentId="8_{133D17A1-FB3E-4097-9BDF-297AF290F3CC}" xr6:coauthVersionLast="47" xr6:coauthVersionMax="47" xr10:uidLastSave="{00000000-0000-0000-0000-000000000000}"/>
  <bookViews>
    <workbookView xWindow="-108" yWindow="-108" windowWidth="23256" windowHeight="12576" xr2:uid="{56343B02-5EB9-4417-8AB0-CCCFEB62BEDA}"/>
  </bookViews>
  <sheets>
    <sheet name="Morpeth" sheetId="1" r:id="rId1"/>
  </sheets>
  <definedNames>
    <definedName name="HWA">"HWA logo"</definedName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57" i="1"/>
  <c r="N55" i="1"/>
  <c r="P20" i="1"/>
  <c r="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0" authorId="0" shapeId="0" xr:uid="{421559E8-A62C-4D86-8496-9B8BA794DA9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<sst xmlns="http://schemas.openxmlformats.org/spreadsheetml/2006/main" count="294" uniqueCount="82">
  <si>
    <t>MORPETH WASTEWATER TREATMENT WORKS - MONTHLY POLLUTION MONITORING SUMMARY - MAY 2024</t>
  </si>
  <si>
    <t>Environment Protection Licence No. 10693</t>
  </si>
  <si>
    <t>Licensee</t>
  </si>
  <si>
    <t>Hunter Water Corporation</t>
  </si>
  <si>
    <t>Date Obtained: 3 June 2024</t>
  </si>
  <si>
    <t>36 Honeysuckle Drive</t>
  </si>
  <si>
    <t>Date Published: 21 June 2024</t>
  </si>
  <si>
    <t>NEWCASTLE WEST NSW 2302</t>
  </si>
  <si>
    <t xml:space="preserve"> 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</si>
  <si>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</si>
  <si>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</si>
  <si>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</si>
  <si>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</si>
  <si>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</si>
  <si>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</si>
  <si>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May 2024 to 31 May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</si>
  <si>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</si>
  <si>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</si>
  <si>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</si>
  <si>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</si>
  <si>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</si>
  <si>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</si>
  <si>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</si>
  <si>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</si>
  <si>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</si>
  <si>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</si>
  <si>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</si>
  <si>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</si>
  <si>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</si>
  <si>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</si>
  <si>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</si>
  <si>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</si>
  <si>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</si>
  <si>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</si>
  <si>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</si>
  <si>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</si>
  <si>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</si>
  <si>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</si>
  <si>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</si>
  <si>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</si>
  <si>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</si>
  <si>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</si>
  <si>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</si>
  <si>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</si>
  <si>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</si>
  <si>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</si>
  <si>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</si>
  <si>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Nitrate + Nitrite (oxidised nitrogen)</t>
  </si>
  <si>
    <t>TON</t>
  </si>
  <si>
    <t>Nitrogen (ammonia)</t>
  </si>
  <si>
    <t>Ammonia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</si>
  <si>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</si>
  <si>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</si>
  <si>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</si>
  <si>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</si>
  <si>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</si>
  <si>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</si>
  <si>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</si>
  <si>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</si>
  <si>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</si>
  <si>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</si>
  <si>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</si>
  <si>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</si>
  <si>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EPA Id. No. 4</t>
  </si>
  <si>
    <t>Site Description - Pipe from the Effluent Pump Station to the Hunter River</t>
  </si>
  <si>
    <t>Site Code 5PF1000</t>
  </si>
  <si>
    <t>Special Frequency 1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</si>
  <si>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</si>
  <si>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</si>
  <si>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</si>
  <si>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</si>
  <si>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</si>
  <si>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</si>
  <si>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</si>
  <si>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</si>
  <si>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</si>
  <si>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</si>
  <si>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Continuous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</si>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</sst>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"/>
    <numFmt numFmtId="166" formatCode="0.00000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Border="1"/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1" xfId="2" applyBorder="1" applyAlignment="1">
      <alignment horizontal="center" vertical="center"/>
    </xf>
    <xf numFmtId="165" fontId="1" fillId="0" borderId="11" xfId="2" applyNumberFormat="1" applyBorder="1" applyAlignment="1">
      <alignment horizontal="center" vertical="center"/>
    </xf>
    <xf numFmtId="1" fontId="1" fillId="0" borderId="11" xfId="2" applyNumberFormat="1" applyBorder="1" applyAlignment="1">
      <alignment horizontal="center" vertical="center"/>
    </xf>
    <xf numFmtId="0" fontId="1" fillId="0" borderId="11" xfId="2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0" fontId="1" fillId="3" borderId="11" xfId="1" applyFill="1" applyBorder="1" applyAlignment="1">
      <alignment horizontal="left"/>
    </xf>
    <xf numFmtId="165" fontId="1" fillId="0" borderId="11" xfId="1" applyNumberFormat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165" fontId="1" fillId="4" borderId="12" xfId="1" applyNumberFormat="1" applyFill="1" applyBorder="1" applyAlignment="1">
      <alignment horizontal="center" vertical="center"/>
    </xf>
    <xf numFmtId="166" fontId="1" fillId="4" borderId="12" xfId="1" applyNumberFormat="1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>
      <alignment horizontal="left" vertical="top" wrapText="1"/>
    </xf>
    <xf numFmtId="0" fontId="1" fillId="5" borderId="0" xfId="1" applyFill="1" applyAlignment="1">
      <alignment horizontal="center"/>
    </xf>
    <xf numFmtId="0" fontId="1" fillId="0" borderId="0" xfId="1" quotePrefix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3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18" fontId="1" fillId="0" borderId="0" xfId="1" applyNumberFormat="1"/>
    <xf numFmtId="14" fontId="1" fillId="0" borderId="0" xfId="1" applyNumberFormat="1"/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/>
    </xf>
    <xf numFmtId="0" fontId="1" fillId="0" borderId="14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5" borderId="11" xfId="1" applyFill="1" applyBorder="1" applyAlignment="1">
      <alignment horizontal="center" vertical="center"/>
    </xf>
    <xf numFmtId="0" fontId="1" fillId="5" borderId="4" xfId="3" applyFill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4" applyNumberFormat="1" applyFont="1" applyFill="1" applyBorder="1" applyAlignment="1">
      <alignment horizontal="center" vertical="center"/>
    </xf>
    <xf numFmtId="3" fontId="1" fillId="0" borderId="5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5">
    <cellStyle name="Comma 2 2" xfId="4" xr:uid="{AE90C494-F74C-41C7-926D-EEE03D294643}"/>
    <cellStyle name="Normal" xfId="0" builtinId="0"/>
    <cellStyle name="Normal 10" xfId="1" xr:uid="{89694893-B642-4F0F-87E2-70F6DCBBC61C}"/>
    <cellStyle name="Normal 102" xfId="2" xr:uid="{A4D21B1B-CB80-4F65-9685-30C2D989F235}"/>
    <cellStyle name="Normal 114" xfId="3" xr:uid="{791ED9D1-35B9-4796-9128-9F07136AADA4}"/>
  </cellStyles>
  <dxfs count="20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57150</xdr:rowOff>
    </xdr:from>
    <xdr:ext cx="1162050" cy="1160992"/>
    <xdr:pic>
      <xdr:nvPicPr>
        <xdr:cNvPr id="2" name="Picture 2">
          <a:extLst>
            <a:ext uri="{FF2B5EF4-FFF2-40B4-BE49-F238E27FC236}">
              <a16:creationId xmlns:a16="http://schemas.microsoft.com/office/drawing/2014/main" id="{3E441B8E-FD9D-4AFF-812B-F3539F8B3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8BDC-D98D-4C13-A37F-BDFF2472C7F7}">
  <dimension ref="A1:AO356"/>
  <sheetViews>
    <sheetView tabSelected="1" zoomScale="85" zoomScaleNormal="85" zoomScaleSheetLayoutView="90" workbookViewId="0">
      <selection activeCell="A62" sqref="A62:XFD73"/>
    </sheetView>
  </sheetViews>
  <sheetFormatPr defaultColWidth="9.109375" defaultRowHeight="13.2" x14ac:dyDescent="0.25"/>
  <cols>
    <col min="1" max="1" width="33.6640625" style="1" customWidth="1"/>
    <col min="2" max="2" width="35.6640625" style="1" hidden="1" customWidth="1"/>
    <col min="3" max="3" width="30.88671875" style="1" customWidth="1"/>
    <col min="4" max="4" width="38.33203125" style="1" hidden="1" customWidth="1"/>
    <col min="5" max="5" width="19.6640625" style="1" customWidth="1"/>
    <col min="6" max="6" width="21.6640625" style="1" hidden="1" customWidth="1"/>
    <col min="7" max="7" width="22" style="1" customWidth="1"/>
    <col min="8" max="11" width="13.5546875" style="1" customWidth="1"/>
    <col min="12" max="12" width="10.5546875" style="1" customWidth="1"/>
    <col min="13" max="13" width="10.109375" style="1" customWidth="1"/>
    <col min="14" max="14" width="11.33203125" style="1" customWidth="1"/>
    <col min="15" max="15" width="11.109375" style="1" customWidth="1"/>
    <col min="16" max="16" width="13.44140625" style="1" customWidth="1"/>
    <col min="17" max="17" width="11" style="1" bestFit="1" customWidth="1"/>
    <col min="18" max="18" width="13.88671875" style="1" customWidth="1"/>
    <col min="19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6" spans="1:41" x14ac:dyDescent="0.25">
      <c r="H6" s="1" t="s">
        <v>8</v>
      </c>
    </row>
    <row r="8" spans="1:41" ht="15.6" x14ac:dyDescent="0.3">
      <c r="A8" s="8" t="s">
        <v>9</v>
      </c>
      <c r="B8" s="8"/>
    </row>
    <row r="9" spans="1:41" x14ac:dyDescent="0.25">
      <c r="A9" s="9" t="s">
        <v>10</v>
      </c>
      <c r="B9" s="9"/>
      <c r="C9" s="10" t="s">
        <v>11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2"/>
      <c r="Q9" s="14"/>
      <c r="R9" s="15"/>
      <c r="S9" s="15"/>
    </row>
    <row r="10" spans="1:41" s="15" customFormat="1" x14ac:dyDescent="0.25">
      <c r="A10" s="16" t="s">
        <v>12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4"/>
      <c r="AO10" s="1"/>
    </row>
    <row r="11" spans="1:41" s="15" customFormat="1" x14ac:dyDescent="0.25">
      <c r="A11" s="9"/>
      <c r="B11" s="9"/>
      <c r="C11" s="19"/>
      <c r="D11" s="19"/>
      <c r="E11" s="19"/>
      <c r="F11" s="19"/>
      <c r="G11" s="20" t="s">
        <v>13</v>
      </c>
      <c r="H11" s="21" t="s">
        <v>14</v>
      </c>
      <c r="I11" s="22"/>
      <c r="J11" s="22"/>
      <c r="K11" s="23"/>
      <c r="L11" s="23"/>
      <c r="M11" s="23"/>
      <c r="N11" s="23"/>
      <c r="O11" s="23"/>
      <c r="P11" s="23"/>
      <c r="Q11" s="14"/>
      <c r="AO11" s="1"/>
    </row>
    <row r="12" spans="1:41" s="15" customFormat="1" x14ac:dyDescent="0.25">
      <c r="A12" s="16"/>
      <c r="B12" s="16"/>
      <c r="C12" s="24"/>
      <c r="D12" s="24"/>
      <c r="E12" s="24"/>
      <c r="F12" s="24"/>
      <c r="G12" s="25"/>
      <c r="H12" s="26" t="s">
        <v>15</v>
      </c>
      <c r="I12" s="27"/>
      <c r="J12" s="27"/>
      <c r="K12" s="28"/>
      <c r="L12" s="28"/>
      <c r="M12" s="28"/>
      <c r="N12" s="28"/>
      <c r="O12" s="28"/>
      <c r="P12" s="29"/>
      <c r="Q12" s="14"/>
      <c r="AO12" s="1"/>
    </row>
    <row r="13" spans="1:41" s="15" customFormat="1" ht="12.75" customHeight="1" x14ac:dyDescent="0.25">
      <c r="A13" s="16"/>
      <c r="B13" s="16"/>
      <c r="C13" s="24" t="s">
        <v>16</v>
      </c>
      <c r="D13" s="16"/>
      <c r="E13" s="16" t="s">
        <v>17</v>
      </c>
      <c r="F13" s="16"/>
      <c r="G13" s="25"/>
      <c r="H13" s="19"/>
      <c r="I13" s="30" t="s">
        <v>18</v>
      </c>
      <c r="J13" s="9" t="s">
        <v>19</v>
      </c>
      <c r="K13" s="19"/>
      <c r="L13" s="9" t="s">
        <v>20</v>
      </c>
      <c r="M13" s="9" t="s">
        <v>21</v>
      </c>
      <c r="N13" s="9" t="s">
        <v>22</v>
      </c>
      <c r="O13" s="9" t="s">
        <v>22</v>
      </c>
      <c r="P13" s="9" t="s">
        <v>23</v>
      </c>
      <c r="Q13" s="14"/>
      <c r="AO13" s="1"/>
    </row>
    <row r="14" spans="1:41" s="15" customFormat="1" x14ac:dyDescent="0.25">
      <c r="A14" s="31" t="s">
        <v>24</v>
      </c>
      <c r="B14" s="31"/>
      <c r="C14" s="32" t="s">
        <v>25</v>
      </c>
      <c r="D14" s="31"/>
      <c r="E14" s="31" t="s">
        <v>26</v>
      </c>
      <c r="F14" s="31"/>
      <c r="G14" s="33"/>
      <c r="H14" s="32" t="s">
        <v>27</v>
      </c>
      <c r="I14" s="32" t="s">
        <v>28</v>
      </c>
      <c r="J14" s="32" t="s">
        <v>28</v>
      </c>
      <c r="K14" s="32" t="s">
        <v>29</v>
      </c>
      <c r="L14" s="31" t="s">
        <v>30</v>
      </c>
      <c r="M14" s="31" t="s">
        <v>31</v>
      </c>
      <c r="N14" s="31" t="s">
        <v>30</v>
      </c>
      <c r="O14" s="31" t="s">
        <v>31</v>
      </c>
      <c r="P14" s="31" t="s">
        <v>32</v>
      </c>
      <c r="Q14" s="34"/>
      <c r="R14" s="1"/>
      <c r="S14" s="1"/>
      <c r="AO14" s="1"/>
    </row>
    <row r="15" spans="1:41" ht="15" customHeight="1" x14ac:dyDescent="0.25">
      <c r="A15" s="35" t="s">
        <v>33</v>
      </c>
      <c r="B15" s="35" t="s">
        <v>34</v>
      </c>
      <c r="C15" s="36" t="s">
        <v>35</v>
      </c>
      <c r="D15" s="36" t="s">
        <v>36</v>
      </c>
      <c r="E15" s="37" t="s">
        <v>37</v>
      </c>
      <c r="F15" s="37" t="s">
        <v>38</v>
      </c>
      <c r="G15" s="38">
        <v>5</v>
      </c>
      <c r="H15" s="39" t="s">
        <v>39</v>
      </c>
      <c r="I15" s="40">
        <v>4.4000000000000004</v>
      </c>
      <c r="J15" s="40">
        <v>2</v>
      </c>
      <c r="K15" s="40">
        <v>11</v>
      </c>
      <c r="L15" s="36" t="s">
        <v>40</v>
      </c>
      <c r="M15" s="36" t="s">
        <v>40</v>
      </c>
      <c r="N15" s="36" t="s">
        <v>40</v>
      </c>
      <c r="O15" s="36" t="s">
        <v>40</v>
      </c>
      <c r="P15" s="41" t="s">
        <v>40</v>
      </c>
    </row>
    <row r="16" spans="1:41" ht="15" customHeight="1" x14ac:dyDescent="0.25">
      <c r="A16" s="35" t="s">
        <v>41</v>
      </c>
      <c r="B16" s="35" t="s">
        <v>42</v>
      </c>
      <c r="C16" s="36" t="s">
        <v>43</v>
      </c>
      <c r="D16" s="36" t="s">
        <v>44</v>
      </c>
      <c r="E16" s="37" t="s">
        <v>45</v>
      </c>
      <c r="F16" s="37" t="s">
        <v>46</v>
      </c>
      <c r="G16" s="38">
        <v>1</v>
      </c>
      <c r="H16" s="42">
        <v>540000</v>
      </c>
      <c r="I16" s="42">
        <v>540000</v>
      </c>
      <c r="J16" s="42">
        <v>540000</v>
      </c>
      <c r="K16" s="42">
        <v>540000</v>
      </c>
      <c r="L16" s="36" t="s">
        <v>40</v>
      </c>
      <c r="M16" s="36" t="s">
        <v>40</v>
      </c>
      <c r="N16" s="36" t="s">
        <v>40</v>
      </c>
      <c r="O16" s="36" t="s">
        <v>40</v>
      </c>
      <c r="P16" s="41" t="s">
        <v>40</v>
      </c>
    </row>
    <row r="17" spans="1:16" ht="15" customHeight="1" x14ac:dyDescent="0.25">
      <c r="A17" s="35" t="s">
        <v>47</v>
      </c>
      <c r="B17" s="43" t="s">
        <v>48</v>
      </c>
      <c r="C17" s="36" t="s">
        <v>35</v>
      </c>
      <c r="D17" s="36" t="s">
        <v>36</v>
      </c>
      <c r="E17" s="37" t="s">
        <v>45</v>
      </c>
      <c r="F17" s="37" t="s">
        <v>46</v>
      </c>
      <c r="G17" s="38">
        <v>1</v>
      </c>
      <c r="H17" s="44">
        <v>4.3</v>
      </c>
      <c r="I17" s="44">
        <v>4.3</v>
      </c>
      <c r="J17" s="44">
        <v>4.3</v>
      </c>
      <c r="K17" s="44">
        <v>4.3</v>
      </c>
      <c r="L17" s="36" t="s">
        <v>40</v>
      </c>
      <c r="M17" s="36" t="s">
        <v>40</v>
      </c>
      <c r="N17" s="36" t="s">
        <v>40</v>
      </c>
      <c r="O17" s="36" t="s">
        <v>40</v>
      </c>
      <c r="P17" s="41" t="s">
        <v>40</v>
      </c>
    </row>
    <row r="18" spans="1:16" ht="15" customHeight="1" x14ac:dyDescent="0.25">
      <c r="A18" s="35" t="s">
        <v>49</v>
      </c>
      <c r="B18" s="35" t="s">
        <v>50</v>
      </c>
      <c r="C18" s="36" t="s">
        <v>35</v>
      </c>
      <c r="D18" s="36" t="s">
        <v>36</v>
      </c>
      <c r="E18" s="37" t="s">
        <v>45</v>
      </c>
      <c r="F18" s="37" t="s">
        <v>46</v>
      </c>
      <c r="G18" s="38">
        <v>1</v>
      </c>
      <c r="H18" s="45">
        <v>1.75</v>
      </c>
      <c r="I18" s="45">
        <v>1.75</v>
      </c>
      <c r="J18" s="45">
        <v>1.75</v>
      </c>
      <c r="K18" s="45">
        <v>1.75</v>
      </c>
      <c r="L18" s="36" t="s">
        <v>40</v>
      </c>
      <c r="M18" s="36" t="s">
        <v>40</v>
      </c>
      <c r="N18" s="36" t="s">
        <v>40</v>
      </c>
      <c r="O18" s="36" t="s">
        <v>40</v>
      </c>
      <c r="P18" s="41" t="s">
        <v>40</v>
      </c>
    </row>
    <row r="19" spans="1:16" ht="15" customHeight="1" x14ac:dyDescent="0.25">
      <c r="A19" s="35" t="s">
        <v>51</v>
      </c>
      <c r="B19" s="35" t="s">
        <v>52</v>
      </c>
      <c r="C19" s="36" t="s">
        <v>35</v>
      </c>
      <c r="D19" s="36" t="s">
        <v>36</v>
      </c>
      <c r="E19" s="37" t="s">
        <v>53</v>
      </c>
      <c r="F19" s="37" t="s">
        <v>54</v>
      </c>
      <c r="G19" s="38">
        <v>3</v>
      </c>
      <c r="H19" s="39" t="s">
        <v>39</v>
      </c>
      <c r="I19" s="39" t="s">
        <v>39</v>
      </c>
      <c r="J19" s="39" t="s">
        <v>39</v>
      </c>
      <c r="K19" s="39" t="s">
        <v>39</v>
      </c>
      <c r="L19" s="36" t="s">
        <v>40</v>
      </c>
      <c r="M19" s="36" t="s">
        <v>40</v>
      </c>
      <c r="N19" s="36" t="s">
        <v>40</v>
      </c>
      <c r="O19" s="36" t="s">
        <v>40</v>
      </c>
      <c r="P19" s="41" t="s">
        <v>40</v>
      </c>
    </row>
    <row r="20" spans="1:16" ht="15" customHeight="1" x14ac:dyDescent="0.25">
      <c r="A20" s="35" t="s">
        <v>55</v>
      </c>
      <c r="B20" s="35" t="s">
        <v>55</v>
      </c>
      <c r="C20" s="37" t="s">
        <v>55</v>
      </c>
      <c r="D20" s="36" t="s">
        <v>55</v>
      </c>
      <c r="E20" s="37" t="s">
        <v>37</v>
      </c>
      <c r="F20" s="37" t="s">
        <v>38</v>
      </c>
      <c r="G20" s="38">
        <v>5</v>
      </c>
      <c r="H20" s="46">
        <v>7.09</v>
      </c>
      <c r="I20" s="46">
        <v>7.2960000000000003</v>
      </c>
      <c r="J20" s="46">
        <v>7.36</v>
      </c>
      <c r="K20" s="46">
        <v>7.48</v>
      </c>
      <c r="L20" s="36" t="s">
        <v>40</v>
      </c>
      <c r="M20" s="36" t="s">
        <v>40</v>
      </c>
      <c r="N20" s="47" t="s">
        <v>56</v>
      </c>
      <c r="O20" s="48" t="str">
        <f>TEXT(H20,"0.00")&amp;" - "&amp;TEXT(K20,"0.00")</f>
        <v>7.09 - 7.48</v>
      </c>
      <c r="P20" s="41" t="str">
        <f>IF(AND(H20&gt;=6.5,K20&lt;=8.5),"Yes","No")</f>
        <v>Yes</v>
      </c>
    </row>
    <row r="21" spans="1:16" ht="15" customHeight="1" x14ac:dyDescent="0.25">
      <c r="A21" s="35" t="s">
        <v>57</v>
      </c>
      <c r="B21" s="35" t="s">
        <v>58</v>
      </c>
      <c r="C21" s="36" t="s">
        <v>35</v>
      </c>
      <c r="D21" s="36" t="s">
        <v>36</v>
      </c>
      <c r="E21" s="37" t="s">
        <v>45</v>
      </c>
      <c r="F21" s="37" t="s">
        <v>46</v>
      </c>
      <c r="G21" s="38">
        <v>1</v>
      </c>
      <c r="H21" s="44">
        <v>0.4</v>
      </c>
      <c r="I21" s="44">
        <v>0.4</v>
      </c>
      <c r="J21" s="44">
        <v>0.4</v>
      </c>
      <c r="K21" s="44">
        <v>0.4</v>
      </c>
      <c r="L21" s="36" t="s">
        <v>40</v>
      </c>
      <c r="M21" s="36" t="s">
        <v>40</v>
      </c>
      <c r="N21" s="36" t="s">
        <v>40</v>
      </c>
      <c r="O21" s="36" t="s">
        <v>40</v>
      </c>
      <c r="P21" s="41" t="s">
        <v>40</v>
      </c>
    </row>
    <row r="22" spans="1:16" ht="15" customHeight="1" x14ac:dyDescent="0.25">
      <c r="A22" s="35" t="s">
        <v>59</v>
      </c>
      <c r="B22" s="43" t="s">
        <v>60</v>
      </c>
      <c r="C22" s="36" t="s">
        <v>35</v>
      </c>
      <c r="D22" s="36" t="s">
        <v>36</v>
      </c>
      <c r="E22" s="37" t="s">
        <v>45</v>
      </c>
      <c r="F22" s="37" t="s">
        <v>46</v>
      </c>
      <c r="G22" s="38">
        <v>1</v>
      </c>
      <c r="H22" s="44">
        <v>3.8</v>
      </c>
      <c r="I22" s="44">
        <v>3.8</v>
      </c>
      <c r="J22" s="44">
        <v>3.8</v>
      </c>
      <c r="K22" s="44">
        <v>3.8</v>
      </c>
      <c r="L22" s="36" t="s">
        <v>40</v>
      </c>
      <c r="M22" s="36" t="s">
        <v>40</v>
      </c>
      <c r="N22" s="36" t="s">
        <v>40</v>
      </c>
      <c r="O22" s="36" t="s">
        <v>40</v>
      </c>
      <c r="P22" s="41" t="s">
        <v>40</v>
      </c>
    </row>
    <row r="23" spans="1:16" ht="15" customHeight="1" x14ac:dyDescent="0.25">
      <c r="A23" s="35" t="s">
        <v>61</v>
      </c>
      <c r="B23" s="43" t="s">
        <v>62</v>
      </c>
      <c r="C23" s="36" t="s">
        <v>35</v>
      </c>
      <c r="D23" s="36" t="s">
        <v>36</v>
      </c>
      <c r="E23" s="37" t="s">
        <v>37</v>
      </c>
      <c r="F23" s="37" t="s">
        <v>38</v>
      </c>
      <c r="G23" s="38">
        <v>5</v>
      </c>
      <c r="H23" s="40">
        <v>2</v>
      </c>
      <c r="I23" s="40">
        <v>7.6</v>
      </c>
      <c r="J23" s="40">
        <v>4</v>
      </c>
      <c r="K23" s="40">
        <v>17</v>
      </c>
      <c r="L23" s="36" t="s">
        <v>40</v>
      </c>
      <c r="M23" s="36" t="s">
        <v>40</v>
      </c>
      <c r="N23" s="36" t="s">
        <v>40</v>
      </c>
      <c r="O23" s="36" t="s">
        <v>40</v>
      </c>
      <c r="P23" s="41" t="s">
        <v>40</v>
      </c>
    </row>
    <row r="24" spans="1:16" x14ac:dyDescent="0.25">
      <c r="A24" s="49"/>
      <c r="B24" s="49"/>
    </row>
    <row r="25" spans="1:16" x14ac:dyDescent="0.25">
      <c r="A25" s="49"/>
      <c r="B25" s="49"/>
    </row>
    <row r="26" spans="1:16" x14ac:dyDescent="0.25">
      <c r="A26" s="50"/>
      <c r="B26" s="50"/>
    </row>
    <row r="27" spans="1:16" x14ac:dyDescent="0.25">
      <c r="A27" s="9" t="s">
        <v>63</v>
      </c>
      <c r="B27" s="9"/>
      <c r="C27" s="10" t="s">
        <v>64</v>
      </c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2"/>
    </row>
    <row r="28" spans="1:16" x14ac:dyDescent="0.25">
      <c r="A28" s="16" t="s">
        <v>65</v>
      </c>
      <c r="B28" s="16"/>
      <c r="C28" s="16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8"/>
      <c r="O28" s="18"/>
      <c r="P28" s="18"/>
    </row>
    <row r="29" spans="1:16" ht="12.75" customHeight="1" x14ac:dyDescent="0.25">
      <c r="A29" s="9"/>
      <c r="B29" s="9"/>
      <c r="C29" s="19"/>
      <c r="D29" s="19"/>
      <c r="E29" s="19"/>
      <c r="F29" s="19"/>
      <c r="G29" s="20" t="s">
        <v>13</v>
      </c>
      <c r="H29" s="21" t="s">
        <v>14</v>
      </c>
      <c r="I29" s="22"/>
      <c r="J29" s="22"/>
      <c r="K29" s="23"/>
      <c r="L29" s="23"/>
      <c r="M29" s="23"/>
      <c r="N29" s="23"/>
      <c r="O29" s="23"/>
      <c r="P29" s="23"/>
    </row>
    <row r="30" spans="1:16" x14ac:dyDescent="0.25">
      <c r="A30" s="16"/>
      <c r="B30" s="16"/>
      <c r="C30" s="24"/>
      <c r="D30" s="24"/>
      <c r="E30" s="24"/>
      <c r="F30" s="24"/>
      <c r="G30" s="25"/>
      <c r="H30" s="26" t="s">
        <v>15</v>
      </c>
      <c r="I30" s="27"/>
      <c r="J30" s="27"/>
      <c r="K30" s="28"/>
      <c r="L30" s="28"/>
      <c r="M30" s="28"/>
      <c r="N30" s="28"/>
      <c r="O30" s="28"/>
      <c r="P30" s="29"/>
    </row>
    <row r="31" spans="1:16" x14ac:dyDescent="0.25">
      <c r="A31" s="16"/>
      <c r="B31" s="16"/>
      <c r="C31" s="24" t="s">
        <v>16</v>
      </c>
      <c r="D31" s="16"/>
      <c r="E31" s="16" t="s">
        <v>17</v>
      </c>
      <c r="F31" s="16"/>
      <c r="G31" s="25"/>
      <c r="H31" s="19"/>
      <c r="I31" s="30" t="s">
        <v>18</v>
      </c>
      <c r="J31" s="9" t="s">
        <v>19</v>
      </c>
      <c r="K31" s="19"/>
      <c r="L31" s="9" t="s">
        <v>20</v>
      </c>
      <c r="M31" s="9" t="s">
        <v>21</v>
      </c>
      <c r="N31" s="9" t="s">
        <v>22</v>
      </c>
      <c r="O31" s="9" t="s">
        <v>22</v>
      </c>
      <c r="P31" s="9" t="s">
        <v>23</v>
      </c>
    </row>
    <row r="32" spans="1:16" x14ac:dyDescent="0.25">
      <c r="A32" s="31" t="s">
        <v>24</v>
      </c>
      <c r="B32" s="31"/>
      <c r="C32" s="32" t="s">
        <v>25</v>
      </c>
      <c r="D32" s="31"/>
      <c r="E32" s="31" t="s">
        <v>26</v>
      </c>
      <c r="F32" s="31"/>
      <c r="G32" s="33"/>
      <c r="H32" s="32" t="s">
        <v>27</v>
      </c>
      <c r="I32" s="32" t="s">
        <v>28</v>
      </c>
      <c r="J32" s="32" t="s">
        <v>28</v>
      </c>
      <c r="K32" s="32" t="s">
        <v>29</v>
      </c>
      <c r="L32" s="31" t="s">
        <v>30</v>
      </c>
      <c r="M32" s="31" t="s">
        <v>31</v>
      </c>
      <c r="N32" s="31" t="s">
        <v>30</v>
      </c>
      <c r="O32" s="31" t="s">
        <v>31</v>
      </c>
      <c r="P32" s="31" t="s">
        <v>32</v>
      </c>
    </row>
    <row r="33" spans="1:16" ht="15" customHeight="1" x14ac:dyDescent="0.25">
      <c r="A33" s="35" t="s">
        <v>33</v>
      </c>
      <c r="B33" s="35" t="s">
        <v>34</v>
      </c>
      <c r="C33" s="36" t="s">
        <v>35</v>
      </c>
      <c r="D33" s="36" t="s">
        <v>36</v>
      </c>
      <c r="E33" s="37" t="s">
        <v>66</v>
      </c>
      <c r="F33" s="37"/>
      <c r="G33" s="36">
        <v>2</v>
      </c>
      <c r="H33" s="36">
        <v>14</v>
      </c>
      <c r="I33" s="42">
        <v>20.5</v>
      </c>
      <c r="J33" s="42">
        <v>20.5</v>
      </c>
      <c r="K33" s="36">
        <v>27</v>
      </c>
      <c r="L33" s="37" t="s">
        <v>40</v>
      </c>
      <c r="M33" s="37" t="s">
        <v>40</v>
      </c>
      <c r="N33" s="37" t="s">
        <v>40</v>
      </c>
      <c r="O33" s="37" t="s">
        <v>40</v>
      </c>
      <c r="P33" s="41" t="s">
        <v>40</v>
      </c>
    </row>
    <row r="34" spans="1:16" ht="15" customHeight="1" x14ac:dyDescent="0.25">
      <c r="A34" s="35" t="s">
        <v>41</v>
      </c>
      <c r="B34" s="35" t="s">
        <v>42</v>
      </c>
      <c r="C34" s="36" t="s">
        <v>43</v>
      </c>
      <c r="D34" s="36" t="s">
        <v>44</v>
      </c>
      <c r="E34" s="37" t="s">
        <v>66</v>
      </c>
      <c r="F34" s="37"/>
      <c r="G34" s="36">
        <v>2</v>
      </c>
      <c r="H34" s="36">
        <v>1500000</v>
      </c>
      <c r="I34" s="36">
        <v>1850000</v>
      </c>
      <c r="J34" s="36">
        <v>1850000</v>
      </c>
      <c r="K34" s="36">
        <v>2200000</v>
      </c>
      <c r="L34" s="37" t="s">
        <v>40</v>
      </c>
      <c r="M34" s="37" t="s">
        <v>40</v>
      </c>
      <c r="N34" s="37" t="s">
        <v>40</v>
      </c>
      <c r="O34" s="37" t="s">
        <v>40</v>
      </c>
      <c r="P34" s="41" t="s">
        <v>40</v>
      </c>
    </row>
    <row r="35" spans="1:16" ht="15" customHeight="1" x14ac:dyDescent="0.25">
      <c r="A35" s="35" t="s">
        <v>49</v>
      </c>
      <c r="B35" s="35" t="s">
        <v>50</v>
      </c>
      <c r="C35" s="36" t="s">
        <v>35</v>
      </c>
      <c r="D35" s="36" t="s">
        <v>36</v>
      </c>
      <c r="E35" s="37" t="s">
        <v>66</v>
      </c>
      <c r="F35" s="37"/>
      <c r="G35" s="36">
        <v>2</v>
      </c>
      <c r="H35" s="36">
        <v>1.23</v>
      </c>
      <c r="I35" s="45">
        <v>2.88</v>
      </c>
      <c r="J35" s="45">
        <v>2.88</v>
      </c>
      <c r="K35" s="45">
        <v>4.53</v>
      </c>
      <c r="L35" s="37" t="s">
        <v>40</v>
      </c>
      <c r="M35" s="37" t="s">
        <v>40</v>
      </c>
      <c r="N35" s="37" t="s">
        <v>40</v>
      </c>
      <c r="O35" s="37" t="s">
        <v>40</v>
      </c>
      <c r="P35" s="41" t="s">
        <v>40</v>
      </c>
    </row>
    <row r="36" spans="1:16" ht="15" customHeight="1" x14ac:dyDescent="0.25">
      <c r="A36" s="35" t="s">
        <v>47</v>
      </c>
      <c r="B36" s="43" t="s">
        <v>48</v>
      </c>
      <c r="C36" s="36" t="s">
        <v>35</v>
      </c>
      <c r="D36" s="36" t="s">
        <v>36</v>
      </c>
      <c r="E36" s="37" t="s">
        <v>66</v>
      </c>
      <c r="F36" s="37"/>
      <c r="G36" s="36">
        <v>2</v>
      </c>
      <c r="H36" s="36">
        <v>1.1000000000000001</v>
      </c>
      <c r="I36" s="45">
        <v>1.23</v>
      </c>
      <c r="J36" s="45">
        <v>1.23</v>
      </c>
      <c r="K36" s="45">
        <v>1.36</v>
      </c>
      <c r="L36" s="37" t="s">
        <v>40</v>
      </c>
      <c r="M36" s="37" t="s">
        <v>40</v>
      </c>
      <c r="N36" s="37" t="s">
        <v>40</v>
      </c>
      <c r="O36" s="37" t="s">
        <v>40</v>
      </c>
      <c r="P36" s="41" t="s">
        <v>40</v>
      </c>
    </row>
    <row r="37" spans="1:16" ht="15" customHeight="1" x14ac:dyDescent="0.25">
      <c r="A37" s="35" t="s">
        <v>51</v>
      </c>
      <c r="B37" s="35" t="s">
        <v>52</v>
      </c>
      <c r="C37" s="36" t="s">
        <v>35</v>
      </c>
      <c r="D37" s="36" t="s">
        <v>36</v>
      </c>
      <c r="E37" s="37" t="s">
        <v>66</v>
      </c>
      <c r="F37" s="37"/>
      <c r="G37" s="36">
        <v>2</v>
      </c>
      <c r="H37" s="36">
        <v>4</v>
      </c>
      <c r="I37" s="42">
        <v>13.5</v>
      </c>
      <c r="J37" s="42">
        <v>13.5</v>
      </c>
      <c r="K37" s="36">
        <v>23</v>
      </c>
      <c r="L37" s="37" t="s">
        <v>40</v>
      </c>
      <c r="M37" s="37" t="s">
        <v>40</v>
      </c>
      <c r="N37" s="37" t="s">
        <v>40</v>
      </c>
      <c r="O37" s="37" t="s">
        <v>40</v>
      </c>
      <c r="P37" s="41" t="s">
        <v>40</v>
      </c>
    </row>
    <row r="38" spans="1:16" ht="15" customHeight="1" x14ac:dyDescent="0.25">
      <c r="A38" s="35" t="s">
        <v>57</v>
      </c>
      <c r="B38" s="35" t="s">
        <v>58</v>
      </c>
      <c r="C38" s="36" t="s">
        <v>35</v>
      </c>
      <c r="D38" s="36" t="s">
        <v>36</v>
      </c>
      <c r="E38" s="37" t="s">
        <v>66</v>
      </c>
      <c r="F38" s="37"/>
      <c r="G38" s="36">
        <v>2</v>
      </c>
      <c r="H38" s="36">
        <v>0.45</v>
      </c>
      <c r="I38" s="45">
        <v>0.77500000000000002</v>
      </c>
      <c r="J38" s="45">
        <v>0.77500000000000002</v>
      </c>
      <c r="K38" s="36">
        <v>1.1000000000000001</v>
      </c>
      <c r="L38" s="37" t="s">
        <v>40</v>
      </c>
      <c r="M38" s="37" t="s">
        <v>40</v>
      </c>
      <c r="N38" s="37" t="s">
        <v>40</v>
      </c>
      <c r="O38" s="37" t="s">
        <v>40</v>
      </c>
      <c r="P38" s="41" t="s">
        <v>40</v>
      </c>
    </row>
    <row r="39" spans="1:16" ht="15" customHeight="1" x14ac:dyDescent="0.25">
      <c r="A39" s="35" t="s">
        <v>59</v>
      </c>
      <c r="B39" s="43" t="s">
        <v>60</v>
      </c>
      <c r="C39" s="36" t="s">
        <v>35</v>
      </c>
      <c r="D39" s="36" t="s">
        <v>36</v>
      </c>
      <c r="E39" s="37" t="s">
        <v>66</v>
      </c>
      <c r="F39" s="37"/>
      <c r="G39" s="36">
        <v>2</v>
      </c>
      <c r="H39" s="36">
        <v>2.2000000000000002</v>
      </c>
      <c r="I39" s="44">
        <v>4.8</v>
      </c>
      <c r="J39" s="44">
        <v>4.8</v>
      </c>
      <c r="K39" s="36">
        <v>7.4</v>
      </c>
      <c r="L39" s="37" t="s">
        <v>40</v>
      </c>
      <c r="M39" s="37" t="s">
        <v>40</v>
      </c>
      <c r="N39" s="37" t="s">
        <v>40</v>
      </c>
      <c r="O39" s="37" t="s">
        <v>40</v>
      </c>
      <c r="P39" s="41" t="s">
        <v>40</v>
      </c>
    </row>
    <row r="40" spans="1:16" ht="15" customHeight="1" x14ac:dyDescent="0.25">
      <c r="A40" s="35" t="s">
        <v>61</v>
      </c>
      <c r="B40" s="43" t="s">
        <v>62</v>
      </c>
      <c r="C40" s="36" t="s">
        <v>35</v>
      </c>
      <c r="D40" s="36" t="s">
        <v>36</v>
      </c>
      <c r="E40" s="37" t="s">
        <v>66</v>
      </c>
      <c r="F40" s="37"/>
      <c r="G40" s="36">
        <v>2</v>
      </c>
      <c r="H40" s="36">
        <v>20</v>
      </c>
      <c r="I40" s="36">
        <v>42</v>
      </c>
      <c r="J40" s="36">
        <v>42</v>
      </c>
      <c r="K40" s="36">
        <v>64</v>
      </c>
      <c r="L40" s="37" t="s">
        <v>40</v>
      </c>
      <c r="M40" s="37" t="s">
        <v>40</v>
      </c>
      <c r="N40" s="37" t="s">
        <v>40</v>
      </c>
      <c r="O40" s="37" t="s">
        <v>40</v>
      </c>
      <c r="P40" s="41" t="s">
        <v>40</v>
      </c>
    </row>
    <row r="41" spans="1:16" ht="15" customHeight="1" x14ac:dyDescent="0.25">
      <c r="A41" s="35" t="s">
        <v>55</v>
      </c>
      <c r="B41" s="35" t="s">
        <v>55</v>
      </c>
      <c r="C41" s="37" t="s">
        <v>55</v>
      </c>
      <c r="D41" s="36" t="s">
        <v>55</v>
      </c>
      <c r="E41" s="37" t="s">
        <v>66</v>
      </c>
      <c r="F41" s="37"/>
      <c r="G41" s="36">
        <v>2</v>
      </c>
      <c r="H41" s="45">
        <v>6.95</v>
      </c>
      <c r="I41" s="45">
        <v>7.0650000000000004</v>
      </c>
      <c r="J41" s="45">
        <v>7.0650000000000004</v>
      </c>
      <c r="K41" s="45">
        <v>7.18</v>
      </c>
      <c r="L41" s="37" t="s">
        <v>40</v>
      </c>
      <c r="M41" s="37" t="s">
        <v>40</v>
      </c>
      <c r="N41" s="37" t="s">
        <v>40</v>
      </c>
      <c r="O41" s="37" t="s">
        <v>40</v>
      </c>
      <c r="P41" s="41" t="s">
        <v>40</v>
      </c>
    </row>
    <row r="42" spans="1:16" x14ac:dyDescent="0.25">
      <c r="A42" s="49"/>
    </row>
    <row r="43" spans="1:16" ht="12.75" customHeight="1" x14ac:dyDescent="0.25">
      <c r="A43" s="51" t="s">
        <v>67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ht="1.5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50" spans="1:17" ht="15.6" x14ac:dyDescent="0.3">
      <c r="A50" s="8" t="s">
        <v>68</v>
      </c>
      <c r="D50" s="52">
        <v>60</v>
      </c>
      <c r="J50" s="53"/>
      <c r="K50" s="53"/>
    </row>
    <row r="51" spans="1:17" ht="12.75" customHeight="1" x14ac:dyDescent="0.25">
      <c r="A51" s="54" t="s">
        <v>14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7" x14ac:dyDescent="0.25">
      <c r="A52" s="26" t="s">
        <v>15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7" x14ac:dyDescent="0.25">
      <c r="A53" s="56" t="s">
        <v>69</v>
      </c>
      <c r="B53" s="57"/>
      <c r="C53" s="57"/>
      <c r="D53" s="24" t="s">
        <v>70</v>
      </c>
      <c r="E53" s="24" t="s">
        <v>16</v>
      </c>
      <c r="F53" s="16"/>
      <c r="G53" s="16" t="s">
        <v>17</v>
      </c>
      <c r="H53" s="58" t="s">
        <v>71</v>
      </c>
      <c r="I53" s="59"/>
      <c r="J53" s="60" t="s">
        <v>72</v>
      </c>
      <c r="K53" s="60" t="s">
        <v>18</v>
      </c>
      <c r="L53" s="61" t="s">
        <v>29</v>
      </c>
      <c r="M53" s="62" t="s">
        <v>73</v>
      </c>
      <c r="N53" s="63" t="s">
        <v>74</v>
      </c>
      <c r="P53" s="64"/>
      <c r="Q53" s="65"/>
    </row>
    <row r="54" spans="1:17" x14ac:dyDescent="0.25">
      <c r="A54" s="66"/>
      <c r="B54" s="67"/>
      <c r="C54" s="67"/>
      <c r="D54" s="32"/>
      <c r="E54" s="32" t="s">
        <v>25</v>
      </c>
      <c r="F54" s="31"/>
      <c r="G54" s="31" t="s">
        <v>26</v>
      </c>
      <c r="H54" s="58"/>
      <c r="I54" s="59"/>
      <c r="J54" s="60"/>
      <c r="K54" s="60"/>
      <c r="L54" s="61"/>
      <c r="M54" s="68" t="s">
        <v>30</v>
      </c>
      <c r="N54" s="69"/>
    </row>
    <row r="55" spans="1:17" ht="12.75" customHeight="1" x14ac:dyDescent="0.25">
      <c r="A55" s="70" t="s">
        <v>75</v>
      </c>
      <c r="B55" s="71"/>
      <c r="C55" s="72"/>
      <c r="D55" s="73">
        <v>3</v>
      </c>
      <c r="E55" s="36" t="s">
        <v>76</v>
      </c>
      <c r="F55" s="74">
        <v>30.52</v>
      </c>
      <c r="G55" s="36" t="s">
        <v>77</v>
      </c>
      <c r="H55" s="75">
        <v>31</v>
      </c>
      <c r="I55" s="76"/>
      <c r="J55" s="77">
        <v>12410</v>
      </c>
      <c r="K55" s="77">
        <v>25893.806451612902</v>
      </c>
      <c r="L55" s="77">
        <v>65026</v>
      </c>
      <c r="M55" s="78">
        <v>208000</v>
      </c>
      <c r="N55" s="41" t="str">
        <f>IF(L55&lt;=M55,"Yes","No")</f>
        <v>Yes</v>
      </c>
    </row>
    <row r="56" spans="1:17" x14ac:dyDescent="0.25">
      <c r="A56" s="70" t="s">
        <v>78</v>
      </c>
      <c r="B56" s="71"/>
      <c r="C56" s="72"/>
      <c r="D56" s="73">
        <v>4</v>
      </c>
      <c r="E56" s="36" t="s">
        <v>76</v>
      </c>
      <c r="F56" s="74">
        <v>0</v>
      </c>
      <c r="G56" s="36" t="s">
        <v>77</v>
      </c>
      <c r="H56" s="75">
        <v>31</v>
      </c>
      <c r="I56" s="76"/>
      <c r="J56" s="77">
        <v>0</v>
      </c>
      <c r="K56" s="77">
        <v>0</v>
      </c>
      <c r="L56" s="77">
        <v>0</v>
      </c>
      <c r="M56" s="79" t="s">
        <v>40</v>
      </c>
      <c r="N56" s="41" t="s">
        <v>40</v>
      </c>
    </row>
    <row r="57" spans="1:17" ht="12.75" customHeight="1" x14ac:dyDescent="0.25">
      <c r="A57" s="70" t="s">
        <v>79</v>
      </c>
      <c r="B57" s="71"/>
      <c r="C57" s="72"/>
      <c r="D57" s="73">
        <v>6</v>
      </c>
      <c r="E57" s="36" t="s">
        <v>76</v>
      </c>
      <c r="F57" s="74">
        <v>7.89</v>
      </c>
      <c r="G57" s="36" t="s">
        <v>77</v>
      </c>
      <c r="H57" s="75">
        <v>31</v>
      </c>
      <c r="I57" s="76"/>
      <c r="J57" s="77">
        <v>0</v>
      </c>
      <c r="K57" s="77">
        <v>3357.8709677419401</v>
      </c>
      <c r="L57" s="77">
        <v>39304</v>
      </c>
      <c r="M57" s="78">
        <v>208000</v>
      </c>
      <c r="N57" s="41" t="str">
        <f>IF(L57&lt;=M57,"Yes","No")</f>
        <v>Yes</v>
      </c>
    </row>
    <row r="58" spans="1:17" ht="12.75" customHeight="1" x14ac:dyDescent="0.25">
      <c r="A58" s="70" t="s">
        <v>80</v>
      </c>
      <c r="B58" s="71"/>
      <c r="C58" s="72"/>
      <c r="D58" s="73">
        <v>7</v>
      </c>
      <c r="E58" s="36" t="s">
        <v>76</v>
      </c>
      <c r="F58" s="74">
        <v>0</v>
      </c>
      <c r="G58" s="36" t="s">
        <v>77</v>
      </c>
      <c r="H58" s="75">
        <v>31</v>
      </c>
      <c r="I58" s="76"/>
      <c r="J58" s="77">
        <v>0</v>
      </c>
      <c r="K58" s="77">
        <v>0</v>
      </c>
      <c r="L58" s="77">
        <v>0</v>
      </c>
      <c r="M58" s="79" t="s">
        <v>40</v>
      </c>
      <c r="N58" s="41" t="s">
        <v>40</v>
      </c>
    </row>
    <row r="59" spans="1:17" x14ac:dyDescent="0.25">
      <c r="A59" s="70" t="s">
        <v>81</v>
      </c>
      <c r="B59" s="71"/>
      <c r="C59" s="72"/>
      <c r="D59" s="73">
        <v>8</v>
      </c>
      <c r="E59" s="36" t="s">
        <v>76</v>
      </c>
      <c r="F59" s="74">
        <v>38.409999999999997</v>
      </c>
      <c r="G59" s="36" t="s">
        <v>77</v>
      </c>
      <c r="H59" s="75">
        <v>31</v>
      </c>
      <c r="I59" s="76"/>
      <c r="J59" s="77">
        <v>12410</v>
      </c>
      <c r="K59" s="77">
        <v>29251.677419354801</v>
      </c>
      <c r="L59" s="77">
        <v>104121</v>
      </c>
      <c r="M59" s="79">
        <v>208000</v>
      </c>
      <c r="N59" s="41" t="str">
        <f>IF(L59&lt;=M59,"Yes","No")</f>
        <v>Yes</v>
      </c>
    </row>
    <row r="62" spans="1:17" x14ac:dyDescent="0.25">
      <c r="A62" s="49"/>
    </row>
    <row r="63" spans="1:17" x14ac:dyDescent="0.25">
      <c r="A63" s="49"/>
    </row>
    <row r="64" spans="1:17" x14ac:dyDescent="0.25">
      <c r="A64" s="49"/>
    </row>
    <row r="71" spans="1:1" x14ac:dyDescent="0.25">
      <c r="A71" s="49"/>
    </row>
    <row r="354" spans="13:13" x14ac:dyDescent="0.25">
      <c r="M354" s="79">
        <v>15500</v>
      </c>
    </row>
    <row r="355" spans="13:13" x14ac:dyDescent="0.25">
      <c r="M355" s="79" t="s">
        <v>40</v>
      </c>
    </row>
    <row r="356" spans="13:13" x14ac:dyDescent="0.25">
      <c r="M356" s="79" t="s">
        <v>40</v>
      </c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conditionalFormatting sqref="G15:G23">
    <cfRule type="expression" dxfId="19" priority="20">
      <formula>AND(OR($E15="2 times a year",$E15="Yearly",$E15="Monthly"),AND($G15&lt;&gt;1,$G15&lt;&gt;"-"))</formula>
    </cfRule>
  </conditionalFormatting>
  <conditionalFormatting sqref="H19:H20">
    <cfRule type="expression" dxfId="18" priority="14">
      <formula>OR($K19&lt;$H19,$I19&lt;$H19,$J19&lt;$H19)</formula>
    </cfRule>
    <cfRule type="expression" dxfId="17" priority="19">
      <formula>AND($G19=1,OR($H19&lt;&gt;$I19,$H19&lt;&gt;$J19,$H19&lt;&gt;$K19))</formula>
    </cfRule>
  </conditionalFormatting>
  <conditionalFormatting sqref="H23">
    <cfRule type="expression" dxfId="16" priority="8">
      <formula>OR($K23&lt;$H23,$I23&lt;$H23,$J23&lt;$H23)</formula>
    </cfRule>
    <cfRule type="expression" dxfId="15" priority="13">
      <formula>AND($G23=1,OR($H23&lt;&gt;$I23,$H23&lt;&gt;$J23,$H23&lt;&gt;$K23))</formula>
    </cfRule>
  </conditionalFormatting>
  <conditionalFormatting sqref="I19:I20">
    <cfRule type="expression" dxfId="14" priority="18">
      <formula>AND($G19=1,OR($J19&lt;&gt;$I19,$H19&lt;&gt;$J19,$J19&lt;&gt;$K19))</formula>
    </cfRule>
  </conditionalFormatting>
  <conditionalFormatting sqref="I23">
    <cfRule type="expression" dxfId="13" priority="12">
      <formula>AND($G23=1,OR($J23&lt;&gt;$I23,$H23&lt;&gt;$J23,$J23&lt;&gt;$K23))</formula>
    </cfRule>
  </conditionalFormatting>
  <conditionalFormatting sqref="J19:J20">
    <cfRule type="expression" dxfId="12" priority="17">
      <formula>AND($G19=1,OR($J19&lt;&gt;$H19,$I19&lt;&gt;$J19,$J19&lt;&gt;$K19))</formula>
    </cfRule>
  </conditionalFormatting>
  <conditionalFormatting sqref="J23">
    <cfRule type="expression" dxfId="11" priority="11">
      <formula>AND($G23=1,OR($J23&lt;&gt;$H23,$I23&lt;&gt;$J23,$J23&lt;&gt;$K23))</formula>
    </cfRule>
  </conditionalFormatting>
  <conditionalFormatting sqref="J55:J59">
    <cfRule type="expression" dxfId="10" priority="7">
      <formula>AND($H55&gt;0,OR($J55&gt;$K55,$J55&gt;$L55))</formula>
    </cfRule>
  </conditionalFormatting>
  <conditionalFormatting sqref="K19:K20">
    <cfRule type="expression" dxfId="9" priority="15">
      <formula>OR($H19&gt;$K19,$I19&gt;$K19,$J19&gt;$K19)</formula>
    </cfRule>
    <cfRule type="expression" dxfId="8" priority="16">
      <formula>AND($G19=1,OR($K19&lt;&gt;$I19,$H19&lt;&gt;$K19,$J19&lt;&gt;$K19))</formula>
    </cfRule>
  </conditionalFormatting>
  <conditionalFormatting sqref="K23">
    <cfRule type="expression" dxfId="7" priority="9">
      <formula>OR($H23&gt;$K23,$I23&gt;$K23,$J23&gt;$K23)</formula>
    </cfRule>
    <cfRule type="expression" dxfId="6" priority="10">
      <formula>AND($G23=1,OR($K23&lt;&gt;$I23,$H23&lt;&gt;$K23,$J23&lt;&gt;$K23))</formula>
    </cfRule>
  </conditionalFormatting>
  <conditionalFormatting sqref="K55:K59">
    <cfRule type="expression" dxfId="5" priority="6">
      <formula>AND($H55&gt;0,OR($J55&gt;$K55,$K55&gt;$L55))</formula>
    </cfRule>
  </conditionalFormatting>
  <conditionalFormatting sqref="L55:L59">
    <cfRule type="expression" dxfId="4" priority="5">
      <formula>AND($H55&gt;0,OR($J55&gt;$L55,$K55&gt;$L55))</formula>
    </cfRule>
  </conditionalFormatting>
  <conditionalFormatting sqref="P15:P18 P22:P23">
    <cfRule type="containsText" dxfId="3" priority="1" operator="containsText" text="Yes">
      <formula>NOT(ISERROR(SEARCH("Yes",P15)))</formula>
    </cfRule>
    <cfRule type="containsText" dxfId="2" priority="2" operator="containsText" text="No">
      <formula>NOT(ISERROR(SEARCH("No",P15)))</formula>
    </cfRule>
  </conditionalFormatting>
  <conditionalFormatting sqref="P33:P41">
    <cfRule type="containsText" dxfId="1" priority="3" operator="containsText" text="Yes">
      <formula>NOT(ISERROR(SEARCH("Yes",P33)))</formula>
    </cfRule>
    <cfRule type="containsText" dxfId="0" priority="4" operator="containsText" text="No">
      <formula>NOT(ISERROR(SEARCH("No",P33)))</formula>
    </cfRule>
  </conditionalFormatting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2024-06-21T07:57:12Z</dcterms:created>
  <dcterms:modified xsi:type="dcterms:W3CDTF">2024-06-21T07:57:38Z</dcterms:modified>
</cp:coreProperties>
</file>