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SYSTEM OPERATIONS DIVISION\EPA POLLUTION MONITORING WEBSITE PUBLISHING DATA (HW2006-1442-45)\2020\Monthly Reports\July 2020\"/>
    </mc:Choice>
  </mc:AlternateContent>
  <bookViews>
    <workbookView xWindow="0" yWindow="0" windowWidth="19200" windowHeight="7350"/>
  </bookViews>
  <sheets>
    <sheet name="Morpeth" sheetId="1" r:id="rId1"/>
  </sheets>
  <definedNames>
    <definedName name="_xlnm.Print_Area" localSheetId="0">Morpeth!$A$1:$Q$56</definedName>
    <definedName name="Z_12CCF70C_3530_4E86_87D6_FD908448FC28_.wvu.PrintArea" localSheetId="0" hidden="1">Morpeth!$A$1:$Q$24</definedName>
    <definedName name="Z_8BFE4C2F_30A3_490D_8457_2FD78A836C72_.wvu.PrintArea" localSheetId="0" hidden="1">Morpeth!$A$1:$Q$24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5" i="1" l="1"/>
  <c r="N55" i="1" s="1"/>
  <c r="L54" i="1"/>
  <c r="N53" i="1"/>
  <c r="L53" i="1"/>
  <c r="L52" i="1"/>
  <c r="L51" i="1"/>
  <c r="N51" i="1" s="1"/>
  <c r="P20" i="1"/>
  <c r="O20" i="1"/>
</calcChain>
</file>

<file path=xl/comments1.xml><?xml version="1.0" encoding="utf-8"?>
<comments xmlns="http://schemas.openxmlformats.org/spreadsheetml/2006/main">
  <authors>
    <author>awebb</author>
  </authors>
  <commentList>
    <comment ref="D46" authorId="0" shapeId="0">
      <text>
        <r>
          <rPr>
            <b/>
            <sz val="9"/>
            <color indexed="81"/>
            <rFont val="Tahoma"/>
            <family val="2"/>
          </rPr>
          <t>awebb:</t>
        </r>
        <r>
          <rPr>
            <sz val="9"/>
            <color indexed="81"/>
            <rFont val="Tahoma"/>
            <family val="2"/>
          </rPr>
          <t xml:space="preserve">
Last row of flow table</t>
        </r>
      </text>
    </comment>
  </commentList>
</comments>
</file>

<file path=xl/sharedStrings.xml><?xml version="1.0" encoding="utf-8"?>
<sst xmlns="http://schemas.openxmlformats.org/spreadsheetml/2006/main" count="292" uniqueCount="83">
  <si>
    <t>MORPETH WASTEWATER TREATMENT WORKS - MONTHLY POLLUTION MONITORING SUMMARY - JULY 2020</t>
  </si>
  <si>
    <t>Environment Protection Licence No. 10693</t>
  </si>
  <si>
    <t>Licensee</t>
  </si>
  <si>
    <t>Hunter Water Corporation</t>
  </si>
  <si>
    <t>Date Obtained: 3 August 2020</t>
  </si>
  <si>
    <t>36 Honeysuckle Drive</t>
  </si>
  <si>
    <t>Date Published: 20 August 2020</t>
  </si>
  <si>
    <t>NEWCASTLE WEST NSW 2302</t>
  </si>
  <si>
    <t>QUALITY MONITORING</t>
  </si>
  <si>
    <t>EPA Id. No. 1</t>
  </si>
  <si>
    <t>Site Description - Pipe from the disinfected effluent chamber to the Hunter River</t>
  </si>
  <si>
    <t>Site Code 5DE1303</t>
  </si>
  <si>
    <t>No. of times measured during the month for licence reporting</t>
  </si>
  <si>
    <t>Monthly Summary</t>
  </si>
  <si>
    <t>1 July 2020 to 31 July 2020</t>
  </si>
  <si>
    <t>Unit of</t>
  </si>
  <si>
    <t>Sampling</t>
  </si>
  <si>
    <t>Mean</t>
  </si>
  <si>
    <t>Median</t>
  </si>
  <si>
    <t xml:space="preserve">3DGM </t>
  </si>
  <si>
    <t>3DGM</t>
  </si>
  <si>
    <t>100%ile</t>
  </si>
  <si>
    <t>Within</t>
  </si>
  <si>
    <t>Pollutant</t>
  </si>
  <si>
    <t>Measurement</t>
  </si>
  <si>
    <t>Frequency</t>
  </si>
  <si>
    <t>Minimum</t>
  </si>
  <si>
    <t>Value</t>
  </si>
  <si>
    <t>Maximum</t>
  </si>
  <si>
    <t>Limit</t>
  </si>
  <si>
    <t>Actual</t>
  </si>
  <si>
    <t>Limits</t>
  </si>
  <si>
    <t>Biochemical Oxygen Demand</t>
  </si>
  <si>
    <t>BOD</t>
  </si>
  <si>
    <t>milligrams per litre</t>
  </si>
  <si>
    <t>(mg/L)</t>
  </si>
  <si>
    <t>Weekly</t>
  </si>
  <si>
    <t>WEEKLY</t>
  </si>
  <si>
    <t>N/A</t>
  </si>
  <si>
    <t>Faecal Coliforms</t>
  </si>
  <si>
    <t>FC Hdn</t>
  </si>
  <si>
    <t>colony forming units per 100 mL</t>
  </si>
  <si>
    <t>CFU/100mL</t>
  </si>
  <si>
    <t>Monthly</t>
  </si>
  <si>
    <t>MONTHLY</t>
  </si>
  <si>
    <t>&lt;17</t>
  </si>
  <si>
    <t>Nitrate + Nitrite (oxidised nitrogen)</t>
  </si>
  <si>
    <t>TON</t>
  </si>
  <si>
    <t>Nitrogen (ammonia)</t>
  </si>
  <si>
    <t>Ammonia</t>
  </si>
  <si>
    <t>Oil and Grease</t>
  </si>
  <si>
    <t>Grease</t>
  </si>
  <si>
    <t>Fortnightly</t>
  </si>
  <si>
    <t>FORTNIGHTLY</t>
  </si>
  <si>
    <t>&lt;2</t>
  </si>
  <si>
    <t>pH</t>
  </si>
  <si>
    <t>6.5 - 8.5</t>
  </si>
  <si>
    <t>Phosphorus (total)</t>
  </si>
  <si>
    <t>TP</t>
  </si>
  <si>
    <t>Total Kjeldahl Nitrogen</t>
  </si>
  <si>
    <t>TKN</t>
  </si>
  <si>
    <t>Total Suspended Solids</t>
  </si>
  <si>
    <t>TSS</t>
  </si>
  <si>
    <t>&lt;1</t>
  </si>
  <si>
    <t>EPA Id. No. 4</t>
  </si>
  <si>
    <t>Site Description - Pipe from the Effluent Pump Station to the Hunter River</t>
  </si>
  <si>
    <t>Site Code 5PF1000</t>
  </si>
  <si>
    <t>Special Frequency 1</t>
  </si>
  <si>
    <t>~1100000</t>
  </si>
  <si>
    <t>Note: For pollutants with less than four samples measured during the monthly period see below for interpretation of summary tables:
One required sample for licence reporting: Min, Mean, Median and Max values are all the exact data point
Two required samples for licence reporting: Min and Max values are the two exact data points
Three required samples for licence reporting: Min, Median and Max values are the three exact data points</t>
  </si>
  <si>
    <t>VOLUME MONITORING</t>
  </si>
  <si>
    <t>Monitoring Point</t>
  </si>
  <si>
    <t>Flow Column</t>
  </si>
  <si>
    <t>No. of times measured during the month</t>
  </si>
  <si>
    <t>Volume</t>
  </si>
  <si>
    <t>Within 
Limits</t>
  </si>
  <si>
    <t>Point 1 - Pipe from the Disinfected Effluent Chamber to the Hunter River</t>
  </si>
  <si>
    <t>kilolitres per day</t>
  </si>
  <si>
    <t>Daily</t>
  </si>
  <si>
    <t>Point 3 - Maturation Pond Flow</t>
  </si>
  <si>
    <t>Point 4 - Pumped Discharge to Hunter River</t>
  </si>
  <si>
    <t>Point 5 - Effluent Pump Station Overflow to Maturation Pond</t>
  </si>
  <si>
    <t>Combined Point 1 and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</si>
</sst>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00"/>
  </numFmts>
  <fonts count="10" x14ac:knownFonts="1">
    <font>
      <sz val="10"/>
      <name val="Arial"/>
    </font>
    <font>
      <b/>
      <u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95">
    <xf numFmtId="0" fontId="0" fillId="0" borderId="0" xfId="0"/>
    <xf numFmtId="0" fontId="1" fillId="0" borderId="0" xfId="0" applyFont="1"/>
    <xf numFmtId="0" fontId="0" fillId="0" borderId="0" xfId="0" applyProtection="1"/>
    <xf numFmtId="0" fontId="2" fillId="0" borderId="0" xfId="0" applyFont="1"/>
    <xf numFmtId="0" fontId="3" fillId="0" borderId="0" xfId="0" applyFont="1" applyFill="1"/>
    <xf numFmtId="0" fontId="4" fillId="0" borderId="0" xfId="0" applyFont="1" applyProtection="1"/>
    <xf numFmtId="0" fontId="2" fillId="0" borderId="0" xfId="0" applyFont="1" applyProtection="1"/>
    <xf numFmtId="15" fontId="2" fillId="0" borderId="0" xfId="0" applyNumberFormat="1" applyFont="1" applyFill="1" applyAlignment="1">
      <alignment horizontal="left"/>
    </xf>
    <xf numFmtId="0" fontId="2" fillId="0" borderId="0" xfId="0" applyFont="1" applyFill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/>
    <xf numFmtId="0" fontId="6" fillId="2" borderId="2" xfId="0" applyFont="1" applyFill="1" applyBorder="1" applyAlignment="1"/>
    <xf numFmtId="0" fontId="7" fillId="2" borderId="2" xfId="0" applyFont="1" applyFill="1" applyBorder="1"/>
    <xf numFmtId="0" fontId="6" fillId="2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6" fillId="2" borderId="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3" xfId="0" applyFill="1" applyBorder="1"/>
    <xf numFmtId="0" fontId="0" fillId="0" borderId="0" xfId="0" applyFill="1" applyBorder="1"/>
    <xf numFmtId="0" fontId="2" fillId="0" borderId="11" xfId="0" applyFont="1" applyFill="1" applyBorder="1" applyAlignment="1">
      <alignment horizontal="left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 vertical="center"/>
    </xf>
    <xf numFmtId="1" fontId="2" fillId="0" borderId="11" xfId="0" applyNumberFormat="1" applyFont="1" applyFill="1" applyBorder="1" applyAlignment="1">
      <alignment horizontal="center" vertical="center"/>
    </xf>
    <xf numFmtId="1" fontId="0" fillId="0" borderId="11" xfId="0" applyNumberForma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left"/>
    </xf>
    <xf numFmtId="0" fontId="0" fillId="0" borderId="11" xfId="0" applyFill="1" applyBorder="1" applyAlignment="1">
      <alignment horizontal="center"/>
    </xf>
    <xf numFmtId="164" fontId="0" fillId="0" borderId="11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left"/>
    </xf>
    <xf numFmtId="2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2" fontId="0" fillId="0" borderId="11" xfId="0" applyNumberFormat="1" applyFill="1" applyBorder="1" applyAlignment="1">
      <alignment horizontal="center" vertical="center"/>
    </xf>
    <xf numFmtId="164" fontId="2" fillId="4" borderId="12" xfId="0" applyNumberFormat="1" applyFont="1" applyFill="1" applyBorder="1" applyAlignment="1">
      <alignment horizontal="center" vertical="center"/>
    </xf>
    <xf numFmtId="165" fontId="2" fillId="4" borderId="12" xfId="0" applyNumberFormat="1" applyFont="1" applyFill="1" applyBorder="1" applyAlignment="1">
      <alignment horizontal="center" vertical="center"/>
    </xf>
    <xf numFmtId="164" fontId="2" fillId="0" borderId="1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/>
    <xf numFmtId="0" fontId="0" fillId="0" borderId="0" xfId="0" applyFont="1" applyFill="1" applyBorder="1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164" fontId="2" fillId="0" borderId="11" xfId="0" applyNumberFormat="1" applyFont="1" applyFill="1" applyBorder="1" applyAlignment="1">
      <alignment horizontal="center"/>
    </xf>
    <xf numFmtId="2" fontId="2" fillId="0" borderId="1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0" fillId="0" borderId="0" xfId="0" applyBorder="1"/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5" borderId="0" xfId="0" applyFill="1" applyAlignment="1">
      <alignment horizontal="center"/>
    </xf>
    <xf numFmtId="0" fontId="0" fillId="0" borderId="0" xfId="0" applyNumberFormat="1"/>
    <xf numFmtId="0" fontId="2" fillId="0" borderId="0" xfId="0" quotePrefix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wrapText="1"/>
    </xf>
    <xf numFmtId="0" fontId="6" fillId="2" borderId="13" xfId="0" applyNumberFormat="1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18" fontId="0" fillId="0" borderId="0" xfId="0" applyNumberFormat="1"/>
    <xf numFmtId="14" fontId="0" fillId="0" borderId="0" xfId="0" applyNumberFormat="1"/>
    <xf numFmtId="0" fontId="6" fillId="2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0" fontId="2" fillId="5" borderId="11" xfId="0" applyFont="1" applyFill="1" applyBorder="1" applyAlignment="1">
      <alignment horizontal="center" vertical="center"/>
    </xf>
    <xf numFmtId="0" fontId="2" fillId="5" borderId="4" xfId="1" applyFont="1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2" fillId="0" borderId="12" xfId="2" applyNumberFormat="1" applyFont="1" applyFill="1" applyBorder="1" applyAlignment="1">
      <alignment horizontal="center" vertical="center"/>
    </xf>
    <xf numFmtId="0" fontId="2" fillId="0" borderId="15" xfId="2" applyNumberFormat="1" applyFont="1" applyFill="1" applyBorder="1" applyAlignment="1">
      <alignment horizontal="center" vertical="center"/>
    </xf>
    <xf numFmtId="3" fontId="2" fillId="0" borderId="11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  <xf numFmtId="0" fontId="2" fillId="0" borderId="0" xfId="3"/>
  </cellXfs>
  <cellStyles count="4">
    <cellStyle name="Normal" xfId="0" builtinId="0"/>
    <cellStyle name="Normal 10" xfId="3"/>
    <cellStyle name="Normal 102" xfId="2"/>
    <cellStyle name="Normal 11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57150</xdr:rowOff>
    </xdr:from>
    <xdr:to>
      <xdr:col>0</xdr:col>
      <xdr:colOff>1752600</xdr:colOff>
      <xdr:row>6</xdr:row>
      <xdr:rowOff>85725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57150"/>
          <a:ext cx="1162050" cy="1158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67"/>
  <sheetViews>
    <sheetView tabSelected="1" zoomScale="85" zoomScaleNormal="85" zoomScaleSheetLayoutView="80" workbookViewId="0">
      <selection activeCell="A58" sqref="A58:E68"/>
    </sheetView>
  </sheetViews>
  <sheetFormatPr defaultRowHeight="12.5" x14ac:dyDescent="0.25"/>
  <cols>
    <col min="1" max="1" width="33.7265625" customWidth="1"/>
    <col min="2" max="2" width="35.7265625" hidden="1" customWidth="1"/>
    <col min="3" max="3" width="30.81640625" customWidth="1"/>
    <col min="4" max="4" width="38.26953125" hidden="1" customWidth="1"/>
    <col min="5" max="5" width="19.7265625" customWidth="1"/>
    <col min="6" max="6" width="21.7265625" hidden="1" customWidth="1"/>
    <col min="7" max="7" width="22" customWidth="1"/>
    <col min="8" max="11" width="13.54296875" customWidth="1"/>
    <col min="12" max="12" width="13.81640625" customWidth="1"/>
    <col min="13" max="13" width="10.1796875" customWidth="1"/>
    <col min="14" max="14" width="11.26953125" customWidth="1"/>
    <col min="15" max="15" width="11.1796875" customWidth="1"/>
    <col min="16" max="16" width="13.453125" customWidth="1"/>
    <col min="17" max="17" width="11" bestFit="1" customWidth="1"/>
    <col min="18" max="18" width="13.81640625" customWidth="1"/>
  </cols>
  <sheetData>
    <row r="1" spans="1:41" ht="18" x14ac:dyDescent="0.4">
      <c r="C1" s="1" t="s">
        <v>0</v>
      </c>
      <c r="D1" s="1"/>
      <c r="P1" s="2"/>
    </row>
    <row r="2" spans="1:41" ht="18" x14ac:dyDescent="0.4">
      <c r="A2" s="1"/>
      <c r="B2" s="1"/>
      <c r="P2" s="2"/>
      <c r="S2" s="3"/>
    </row>
    <row r="3" spans="1:41" ht="15.5" x14ac:dyDescent="0.35">
      <c r="C3" s="4" t="s">
        <v>1</v>
      </c>
      <c r="D3" s="4"/>
      <c r="J3" s="5" t="s">
        <v>2</v>
      </c>
      <c r="K3" s="6" t="s">
        <v>3</v>
      </c>
      <c r="P3" s="2"/>
    </row>
    <row r="4" spans="1:41" x14ac:dyDescent="0.25">
      <c r="C4" s="7" t="s">
        <v>4</v>
      </c>
      <c r="D4" s="7"/>
      <c r="E4" s="8"/>
      <c r="H4" s="2"/>
      <c r="K4" s="6" t="s">
        <v>5</v>
      </c>
      <c r="P4" s="2"/>
    </row>
    <row r="5" spans="1:41" x14ac:dyDescent="0.25">
      <c r="C5" s="8" t="s">
        <v>6</v>
      </c>
      <c r="D5" s="8"/>
      <c r="H5" s="2"/>
      <c r="K5" s="6" t="s">
        <v>7</v>
      </c>
      <c r="P5" s="2"/>
    </row>
    <row r="6" spans="1:41" x14ac:dyDescent="0.25">
      <c r="P6" s="2"/>
    </row>
    <row r="7" spans="1:41" x14ac:dyDescent="0.25">
      <c r="P7" s="2"/>
    </row>
    <row r="8" spans="1:41" ht="15.5" x14ac:dyDescent="0.35">
      <c r="A8" s="9" t="s">
        <v>8</v>
      </c>
      <c r="B8" s="9"/>
      <c r="P8" s="2"/>
    </row>
    <row r="9" spans="1:41" ht="13" x14ac:dyDescent="0.3">
      <c r="A9" s="10" t="s">
        <v>9</v>
      </c>
      <c r="B9" s="10"/>
      <c r="C9" s="11" t="s">
        <v>10</v>
      </c>
      <c r="D9" s="12"/>
      <c r="E9" s="13"/>
      <c r="F9" s="13"/>
      <c r="G9" s="13"/>
      <c r="H9" s="13"/>
      <c r="I9" s="13"/>
      <c r="J9" s="14"/>
      <c r="K9" s="14"/>
      <c r="L9" s="14"/>
      <c r="M9" s="14"/>
      <c r="N9" s="14"/>
      <c r="O9" s="14"/>
      <c r="P9" s="13"/>
      <c r="Q9" s="15"/>
      <c r="R9" s="16"/>
      <c r="S9" s="16"/>
    </row>
    <row r="10" spans="1:41" s="20" customFormat="1" ht="13" x14ac:dyDescent="0.3">
      <c r="A10" s="17" t="s">
        <v>11</v>
      </c>
      <c r="B10" s="17"/>
      <c r="C10" s="17"/>
      <c r="D10" s="18"/>
      <c r="E10" s="18"/>
      <c r="F10" s="18"/>
      <c r="G10" s="18"/>
      <c r="H10" s="18"/>
      <c r="I10" s="18"/>
      <c r="J10" s="19"/>
      <c r="K10" s="19"/>
      <c r="L10" s="19"/>
      <c r="M10" s="19"/>
      <c r="N10" s="19"/>
      <c r="O10" s="19"/>
      <c r="P10" s="19"/>
      <c r="Q10" s="15"/>
      <c r="R10" s="16"/>
      <c r="S10" s="16"/>
      <c r="AO10"/>
    </row>
    <row r="11" spans="1:41" s="20" customFormat="1" ht="13" x14ac:dyDescent="0.3">
      <c r="A11" s="10"/>
      <c r="B11" s="10"/>
      <c r="C11" s="21"/>
      <c r="D11" s="21"/>
      <c r="E11" s="21"/>
      <c r="F11" s="21"/>
      <c r="G11" s="22" t="s">
        <v>12</v>
      </c>
      <c r="H11" s="23" t="s">
        <v>13</v>
      </c>
      <c r="I11" s="24"/>
      <c r="J11" s="24"/>
      <c r="K11" s="25"/>
      <c r="L11" s="25"/>
      <c r="M11" s="25"/>
      <c r="N11" s="25"/>
      <c r="O11" s="25"/>
      <c r="P11" s="25"/>
      <c r="Q11" s="15"/>
      <c r="R11" s="16"/>
      <c r="S11" s="16"/>
      <c r="AO11"/>
    </row>
    <row r="12" spans="1:41" s="20" customFormat="1" ht="13" x14ac:dyDescent="0.3">
      <c r="A12" s="17"/>
      <c r="B12" s="17"/>
      <c r="C12" s="26"/>
      <c r="D12" s="26"/>
      <c r="E12" s="26"/>
      <c r="F12" s="26"/>
      <c r="G12" s="27"/>
      <c r="H12" s="28" t="s">
        <v>14</v>
      </c>
      <c r="I12" s="29"/>
      <c r="J12" s="29"/>
      <c r="K12" s="30"/>
      <c r="L12" s="30"/>
      <c r="M12" s="30"/>
      <c r="N12" s="30"/>
      <c r="O12" s="30"/>
      <c r="P12" s="31"/>
      <c r="Q12" s="15"/>
      <c r="R12" s="16"/>
      <c r="S12" s="16"/>
      <c r="AO12"/>
    </row>
    <row r="13" spans="1:41" s="20" customFormat="1" ht="12.75" customHeight="1" x14ac:dyDescent="0.3">
      <c r="A13" s="17"/>
      <c r="B13" s="17"/>
      <c r="C13" s="26" t="s">
        <v>15</v>
      </c>
      <c r="D13" s="17"/>
      <c r="E13" s="17" t="s">
        <v>16</v>
      </c>
      <c r="F13" s="17"/>
      <c r="G13" s="27"/>
      <c r="H13" s="21"/>
      <c r="I13" s="32" t="s">
        <v>17</v>
      </c>
      <c r="J13" s="10" t="s">
        <v>18</v>
      </c>
      <c r="K13" s="21"/>
      <c r="L13" s="10" t="s">
        <v>19</v>
      </c>
      <c r="M13" s="10" t="s">
        <v>20</v>
      </c>
      <c r="N13" s="10" t="s">
        <v>21</v>
      </c>
      <c r="O13" s="10" t="s">
        <v>21</v>
      </c>
      <c r="P13" s="10" t="s">
        <v>22</v>
      </c>
      <c r="Q13" s="15"/>
      <c r="R13" s="16"/>
      <c r="S13" s="16"/>
      <c r="AO13"/>
    </row>
    <row r="14" spans="1:41" s="20" customFormat="1" ht="13" x14ac:dyDescent="0.3">
      <c r="A14" s="33" t="s">
        <v>23</v>
      </c>
      <c r="B14" s="33"/>
      <c r="C14" s="34" t="s">
        <v>24</v>
      </c>
      <c r="D14" s="33"/>
      <c r="E14" s="33" t="s">
        <v>25</v>
      </c>
      <c r="F14" s="33"/>
      <c r="G14" s="35"/>
      <c r="H14" s="34" t="s">
        <v>26</v>
      </c>
      <c r="I14" s="34" t="s">
        <v>27</v>
      </c>
      <c r="J14" s="34" t="s">
        <v>27</v>
      </c>
      <c r="K14" s="34" t="s">
        <v>28</v>
      </c>
      <c r="L14" s="33" t="s">
        <v>29</v>
      </c>
      <c r="M14" s="33" t="s">
        <v>30</v>
      </c>
      <c r="N14" s="33" t="s">
        <v>29</v>
      </c>
      <c r="O14" s="33" t="s">
        <v>30</v>
      </c>
      <c r="P14" s="33" t="s">
        <v>31</v>
      </c>
      <c r="Q14" s="36"/>
      <c r="R14" s="37"/>
      <c r="S14" s="37"/>
      <c r="AO14"/>
    </row>
    <row r="15" spans="1:41" ht="15" customHeight="1" x14ac:dyDescent="0.25">
      <c r="A15" s="38" t="s">
        <v>32</v>
      </c>
      <c r="B15" s="38" t="s">
        <v>33</v>
      </c>
      <c r="C15" s="39" t="s">
        <v>34</v>
      </c>
      <c r="D15" s="39" t="s">
        <v>35</v>
      </c>
      <c r="E15" s="40" t="s">
        <v>36</v>
      </c>
      <c r="F15" s="40" t="s">
        <v>37</v>
      </c>
      <c r="G15" s="41">
        <v>5</v>
      </c>
      <c r="H15" s="42">
        <v>3</v>
      </c>
      <c r="I15" s="42">
        <v>8.1999999999999993</v>
      </c>
      <c r="J15" s="42">
        <v>5</v>
      </c>
      <c r="K15" s="43">
        <v>15</v>
      </c>
      <c r="L15" s="41" t="s">
        <v>38</v>
      </c>
      <c r="M15" s="41" t="s">
        <v>38</v>
      </c>
      <c r="N15" s="41" t="s">
        <v>38</v>
      </c>
      <c r="O15" s="41" t="s">
        <v>38</v>
      </c>
      <c r="P15" s="41" t="s">
        <v>38</v>
      </c>
    </row>
    <row r="16" spans="1:41" ht="15" customHeight="1" x14ac:dyDescent="0.25">
      <c r="A16" s="38" t="s">
        <v>39</v>
      </c>
      <c r="B16" s="38" t="s">
        <v>40</v>
      </c>
      <c r="C16" s="41" t="s">
        <v>41</v>
      </c>
      <c r="D16" s="39" t="s">
        <v>42</v>
      </c>
      <c r="E16" s="40" t="s">
        <v>43</v>
      </c>
      <c r="F16" s="40" t="s">
        <v>44</v>
      </c>
      <c r="G16" s="41">
        <v>1</v>
      </c>
      <c r="H16" s="42" t="s">
        <v>45</v>
      </c>
      <c r="I16" s="42">
        <v>17</v>
      </c>
      <c r="J16" s="42" t="s">
        <v>45</v>
      </c>
      <c r="K16" s="42" t="s">
        <v>45</v>
      </c>
      <c r="L16" s="41" t="s">
        <v>38</v>
      </c>
      <c r="M16" s="41" t="s">
        <v>38</v>
      </c>
      <c r="N16" s="41" t="s">
        <v>38</v>
      </c>
      <c r="O16" s="41" t="s">
        <v>38</v>
      </c>
      <c r="P16" s="41" t="s">
        <v>38</v>
      </c>
    </row>
    <row r="17" spans="1:16" ht="15" customHeight="1" x14ac:dyDescent="0.25">
      <c r="A17" s="38" t="s">
        <v>46</v>
      </c>
      <c r="B17" s="44" t="s">
        <v>47</v>
      </c>
      <c r="C17" s="39" t="s">
        <v>34</v>
      </c>
      <c r="D17" s="39" t="s">
        <v>35</v>
      </c>
      <c r="E17" s="45" t="s">
        <v>43</v>
      </c>
      <c r="F17" s="45" t="s">
        <v>44</v>
      </c>
      <c r="G17" s="41">
        <v>1</v>
      </c>
      <c r="H17" s="46">
        <v>4.5999999999999996</v>
      </c>
      <c r="I17" s="46">
        <v>4.5999999999999996</v>
      </c>
      <c r="J17" s="46">
        <v>4.5999999999999996</v>
      </c>
      <c r="K17" s="46">
        <v>4.5999999999999996</v>
      </c>
      <c r="L17" s="41" t="s">
        <v>38</v>
      </c>
      <c r="M17" s="41" t="s">
        <v>38</v>
      </c>
      <c r="N17" s="41" t="s">
        <v>38</v>
      </c>
      <c r="O17" s="41" t="s">
        <v>38</v>
      </c>
      <c r="P17" s="41" t="s">
        <v>38</v>
      </c>
    </row>
    <row r="18" spans="1:16" ht="15" customHeight="1" x14ac:dyDescent="0.25">
      <c r="A18" s="47" t="s">
        <v>48</v>
      </c>
      <c r="B18" s="47" t="s">
        <v>49</v>
      </c>
      <c r="C18" s="39" t="s">
        <v>34</v>
      </c>
      <c r="D18" s="39" t="s">
        <v>35</v>
      </c>
      <c r="E18" s="45" t="s">
        <v>43</v>
      </c>
      <c r="F18" s="45" t="s">
        <v>44</v>
      </c>
      <c r="G18" s="41">
        <v>1</v>
      </c>
      <c r="H18" s="48">
        <v>0.22</v>
      </c>
      <c r="I18" s="48">
        <v>0.22</v>
      </c>
      <c r="J18" s="48">
        <v>0.22</v>
      </c>
      <c r="K18" s="48">
        <v>0.22</v>
      </c>
      <c r="L18" s="41" t="s">
        <v>38</v>
      </c>
      <c r="M18" s="41" t="s">
        <v>38</v>
      </c>
      <c r="N18" s="41" t="s">
        <v>38</v>
      </c>
      <c r="O18" s="41" t="s">
        <v>38</v>
      </c>
      <c r="P18" s="41" t="s">
        <v>38</v>
      </c>
    </row>
    <row r="19" spans="1:16" ht="15" customHeight="1" x14ac:dyDescent="0.25">
      <c r="A19" s="38" t="s">
        <v>50</v>
      </c>
      <c r="B19" s="38" t="s">
        <v>51</v>
      </c>
      <c r="C19" s="39" t="s">
        <v>34</v>
      </c>
      <c r="D19" s="39" t="s">
        <v>35</v>
      </c>
      <c r="E19" s="45" t="s">
        <v>52</v>
      </c>
      <c r="F19" s="45" t="s">
        <v>53</v>
      </c>
      <c r="G19" s="49">
        <v>3</v>
      </c>
      <c r="H19" s="42" t="s">
        <v>54</v>
      </c>
      <c r="I19" s="42">
        <v>2.6666666666666701</v>
      </c>
      <c r="J19" s="42">
        <v>2</v>
      </c>
      <c r="K19" s="42">
        <v>4</v>
      </c>
      <c r="L19" s="41" t="s">
        <v>38</v>
      </c>
      <c r="M19" s="41" t="s">
        <v>38</v>
      </c>
      <c r="N19" s="41" t="s">
        <v>38</v>
      </c>
      <c r="O19" s="41" t="s">
        <v>38</v>
      </c>
      <c r="P19" s="41" t="s">
        <v>38</v>
      </c>
    </row>
    <row r="20" spans="1:16" ht="15" customHeight="1" x14ac:dyDescent="0.25">
      <c r="A20" s="47" t="s">
        <v>55</v>
      </c>
      <c r="B20" s="47" t="s">
        <v>55</v>
      </c>
      <c r="C20" s="40" t="s">
        <v>55</v>
      </c>
      <c r="D20" s="41" t="s">
        <v>55</v>
      </c>
      <c r="E20" s="45" t="s">
        <v>36</v>
      </c>
      <c r="F20" s="45" t="s">
        <v>37</v>
      </c>
      <c r="G20" s="41">
        <v>5</v>
      </c>
      <c r="H20" s="50">
        <v>7.24</v>
      </c>
      <c r="I20" s="50">
        <v>7.5019999999999998</v>
      </c>
      <c r="J20" s="50">
        <v>7.62</v>
      </c>
      <c r="K20" s="48">
        <v>7.66</v>
      </c>
      <c r="L20" s="41" t="s">
        <v>38</v>
      </c>
      <c r="M20" s="41" t="s">
        <v>38</v>
      </c>
      <c r="N20" s="51" t="s">
        <v>56</v>
      </c>
      <c r="O20" s="52" t="str">
        <f>TEXT(H20,"0.00")&amp;" - "&amp;TEXT(K20,"0.00")</f>
        <v>7.24 - 7.66</v>
      </c>
      <c r="P20" s="41" t="str">
        <f>IF(AND(H20&gt;=6.5,K20&lt;=8.5),"Yes","No")</f>
        <v>Yes</v>
      </c>
    </row>
    <row r="21" spans="1:16" ht="15" customHeight="1" x14ac:dyDescent="0.25">
      <c r="A21" s="47" t="s">
        <v>57</v>
      </c>
      <c r="B21" s="38" t="s">
        <v>58</v>
      </c>
      <c r="C21" s="39" t="s">
        <v>34</v>
      </c>
      <c r="D21" s="39" t="s">
        <v>35</v>
      </c>
      <c r="E21" s="40" t="s">
        <v>43</v>
      </c>
      <c r="F21" s="40" t="s">
        <v>44</v>
      </c>
      <c r="G21" s="41">
        <v>1</v>
      </c>
      <c r="H21" s="48">
        <v>0.2</v>
      </c>
      <c r="I21" s="48">
        <v>0.2</v>
      </c>
      <c r="J21" s="48">
        <v>0.2</v>
      </c>
      <c r="K21" s="48">
        <v>0.2</v>
      </c>
      <c r="L21" s="41" t="s">
        <v>38</v>
      </c>
      <c r="M21" s="41" t="s">
        <v>38</v>
      </c>
      <c r="N21" s="41" t="s">
        <v>38</v>
      </c>
      <c r="O21" s="41" t="s">
        <v>38</v>
      </c>
      <c r="P21" s="41" t="s">
        <v>38</v>
      </c>
    </row>
    <row r="22" spans="1:16" ht="15" customHeight="1" x14ac:dyDescent="0.25">
      <c r="A22" s="38" t="s">
        <v>59</v>
      </c>
      <c r="B22" s="44" t="s">
        <v>60</v>
      </c>
      <c r="C22" s="39" t="s">
        <v>34</v>
      </c>
      <c r="D22" s="39" t="s">
        <v>35</v>
      </c>
      <c r="E22" s="40" t="s">
        <v>43</v>
      </c>
      <c r="F22" s="40" t="s">
        <v>44</v>
      </c>
      <c r="G22" s="41">
        <v>1</v>
      </c>
      <c r="H22" s="53">
        <v>0.9</v>
      </c>
      <c r="I22" s="53">
        <v>0.9</v>
      </c>
      <c r="J22" s="53">
        <v>0.9</v>
      </c>
      <c r="K22" s="53">
        <v>0.9</v>
      </c>
      <c r="L22" s="41" t="s">
        <v>38</v>
      </c>
      <c r="M22" s="41" t="s">
        <v>38</v>
      </c>
      <c r="N22" s="41" t="s">
        <v>38</v>
      </c>
      <c r="O22" s="41" t="s">
        <v>38</v>
      </c>
      <c r="P22" s="41" t="s">
        <v>38</v>
      </c>
    </row>
    <row r="23" spans="1:16" ht="15" customHeight="1" x14ac:dyDescent="0.25">
      <c r="A23" s="47" t="s">
        <v>61</v>
      </c>
      <c r="B23" s="44" t="s">
        <v>62</v>
      </c>
      <c r="C23" s="39" t="s">
        <v>34</v>
      </c>
      <c r="D23" s="39" t="s">
        <v>35</v>
      </c>
      <c r="E23" s="45" t="s">
        <v>36</v>
      </c>
      <c r="F23" s="45" t="s">
        <v>37</v>
      </c>
      <c r="G23" s="41">
        <v>5</v>
      </c>
      <c r="H23" s="42" t="s">
        <v>63</v>
      </c>
      <c r="I23" s="43">
        <v>7.2</v>
      </c>
      <c r="J23" s="42">
        <v>4</v>
      </c>
      <c r="K23" s="43">
        <v>22</v>
      </c>
      <c r="L23" s="41" t="s">
        <v>38</v>
      </c>
      <c r="M23" s="41" t="s">
        <v>38</v>
      </c>
      <c r="N23" s="41" t="s">
        <v>38</v>
      </c>
      <c r="O23" s="41" t="s">
        <v>38</v>
      </c>
      <c r="P23" s="41" t="s">
        <v>38</v>
      </c>
    </row>
    <row r="24" spans="1:16" x14ac:dyDescent="0.25">
      <c r="A24" s="54"/>
      <c r="B24" s="55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</row>
    <row r="25" spans="1:16" x14ac:dyDescent="0.25">
      <c r="A25" s="54"/>
      <c r="B25" s="55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</row>
    <row r="26" spans="1:16" x14ac:dyDescent="0.25">
      <c r="A26" s="57"/>
      <c r="B26" s="57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</row>
    <row r="27" spans="1:16" ht="13" x14ac:dyDescent="0.3">
      <c r="A27" s="10" t="s">
        <v>64</v>
      </c>
      <c r="B27" s="10"/>
      <c r="C27" s="11" t="s">
        <v>65</v>
      </c>
      <c r="D27" s="12"/>
      <c r="E27" s="13"/>
      <c r="F27" s="13"/>
      <c r="G27" s="13"/>
      <c r="H27" s="13"/>
      <c r="I27" s="13"/>
      <c r="J27" s="14"/>
      <c r="K27" s="14"/>
      <c r="L27" s="14"/>
      <c r="M27" s="14"/>
      <c r="N27" s="14"/>
      <c r="O27" s="14"/>
      <c r="P27" s="13"/>
    </row>
    <row r="28" spans="1:16" ht="13" x14ac:dyDescent="0.3">
      <c r="A28" s="17" t="s">
        <v>66</v>
      </c>
      <c r="B28" s="17"/>
      <c r="C28" s="17"/>
      <c r="D28" s="18"/>
      <c r="E28" s="18"/>
      <c r="F28" s="18"/>
      <c r="G28" s="18"/>
      <c r="H28" s="18"/>
      <c r="I28" s="18"/>
      <c r="J28" s="19"/>
      <c r="K28" s="19"/>
      <c r="L28" s="19"/>
      <c r="M28" s="19"/>
      <c r="N28" s="19"/>
      <c r="O28" s="19"/>
      <c r="P28" s="19"/>
    </row>
    <row r="29" spans="1:16" ht="13" x14ac:dyDescent="0.3">
      <c r="A29" s="10"/>
      <c r="B29" s="10"/>
      <c r="C29" s="21"/>
      <c r="D29" s="21"/>
      <c r="E29" s="21"/>
      <c r="F29" s="21"/>
      <c r="G29" s="22" t="s">
        <v>12</v>
      </c>
      <c r="H29" s="23" t="s">
        <v>13</v>
      </c>
      <c r="I29" s="24"/>
      <c r="J29" s="24"/>
      <c r="K29" s="25"/>
      <c r="L29" s="25"/>
      <c r="M29" s="25"/>
      <c r="N29" s="25"/>
      <c r="O29" s="25"/>
      <c r="P29" s="25"/>
    </row>
    <row r="30" spans="1:16" ht="13" x14ac:dyDescent="0.3">
      <c r="A30" s="17"/>
      <c r="B30" s="17"/>
      <c r="C30" s="26"/>
      <c r="D30" s="26"/>
      <c r="E30" s="26"/>
      <c r="F30" s="26"/>
      <c r="G30" s="27"/>
      <c r="H30" s="28" t="s">
        <v>14</v>
      </c>
      <c r="I30" s="29"/>
      <c r="J30" s="29"/>
      <c r="K30" s="30"/>
      <c r="L30" s="30"/>
      <c r="M30" s="30"/>
      <c r="N30" s="30"/>
      <c r="O30" s="30"/>
      <c r="P30" s="31"/>
    </row>
    <row r="31" spans="1:16" ht="13" x14ac:dyDescent="0.3">
      <c r="A31" s="17"/>
      <c r="B31" s="17"/>
      <c r="C31" s="26" t="s">
        <v>15</v>
      </c>
      <c r="D31" s="17"/>
      <c r="E31" s="17" t="s">
        <v>16</v>
      </c>
      <c r="F31" s="17"/>
      <c r="G31" s="27"/>
      <c r="H31" s="21"/>
      <c r="I31" s="32" t="s">
        <v>17</v>
      </c>
      <c r="J31" s="10" t="s">
        <v>18</v>
      </c>
      <c r="K31" s="21"/>
      <c r="L31" s="10" t="s">
        <v>19</v>
      </c>
      <c r="M31" s="10" t="s">
        <v>20</v>
      </c>
      <c r="N31" s="10" t="s">
        <v>21</v>
      </c>
      <c r="O31" s="10" t="s">
        <v>21</v>
      </c>
      <c r="P31" s="10" t="s">
        <v>22</v>
      </c>
    </row>
    <row r="32" spans="1:16" ht="13" x14ac:dyDescent="0.3">
      <c r="A32" s="33" t="s">
        <v>23</v>
      </c>
      <c r="B32" s="33"/>
      <c r="C32" s="34" t="s">
        <v>24</v>
      </c>
      <c r="D32" s="33"/>
      <c r="E32" s="33" t="s">
        <v>25</v>
      </c>
      <c r="F32" s="33"/>
      <c r="G32" s="35"/>
      <c r="H32" s="34" t="s">
        <v>26</v>
      </c>
      <c r="I32" s="34" t="s">
        <v>27</v>
      </c>
      <c r="J32" s="34" t="s">
        <v>27</v>
      </c>
      <c r="K32" s="34" t="s">
        <v>28</v>
      </c>
      <c r="L32" s="33" t="s">
        <v>29</v>
      </c>
      <c r="M32" s="33" t="s">
        <v>30</v>
      </c>
      <c r="N32" s="33" t="s">
        <v>29</v>
      </c>
      <c r="O32" s="33" t="s">
        <v>30</v>
      </c>
      <c r="P32" s="33" t="s">
        <v>31</v>
      </c>
    </row>
    <row r="33" spans="1:16" ht="15" customHeight="1" x14ac:dyDescent="0.25">
      <c r="A33" s="38" t="s">
        <v>32</v>
      </c>
      <c r="B33" s="38" t="s">
        <v>33</v>
      </c>
      <c r="C33" s="39" t="s">
        <v>34</v>
      </c>
      <c r="D33" s="39" t="s">
        <v>35</v>
      </c>
      <c r="E33" s="40" t="s">
        <v>67</v>
      </c>
      <c r="F33" s="40"/>
      <c r="G33" s="41">
        <v>3</v>
      </c>
      <c r="H33" s="58">
        <v>31</v>
      </c>
      <c r="I33" s="58">
        <v>49</v>
      </c>
      <c r="J33" s="58">
        <v>47</v>
      </c>
      <c r="K33" s="58">
        <v>69</v>
      </c>
      <c r="L33" s="40" t="s">
        <v>38</v>
      </c>
      <c r="M33" s="40" t="s">
        <v>38</v>
      </c>
      <c r="N33" s="40" t="s">
        <v>38</v>
      </c>
      <c r="O33" s="40" t="s">
        <v>38</v>
      </c>
      <c r="P33" s="40" t="s">
        <v>38</v>
      </c>
    </row>
    <row r="34" spans="1:16" ht="15" customHeight="1" x14ac:dyDescent="0.25">
      <c r="A34" s="38" t="s">
        <v>39</v>
      </c>
      <c r="B34" s="38" t="s">
        <v>40</v>
      </c>
      <c r="C34" s="41" t="s">
        <v>41</v>
      </c>
      <c r="D34" s="39" t="s">
        <v>42</v>
      </c>
      <c r="E34" s="40" t="s">
        <v>67</v>
      </c>
      <c r="F34" s="40"/>
      <c r="G34" s="41">
        <v>3</v>
      </c>
      <c r="H34" s="58">
        <v>140000</v>
      </c>
      <c r="I34" s="58">
        <v>1446666.66666667</v>
      </c>
      <c r="J34" s="58" t="s">
        <v>68</v>
      </c>
      <c r="K34" s="58">
        <v>3100000</v>
      </c>
      <c r="L34" s="40" t="s">
        <v>38</v>
      </c>
      <c r="M34" s="40" t="s">
        <v>38</v>
      </c>
      <c r="N34" s="40" t="s">
        <v>38</v>
      </c>
      <c r="O34" s="40" t="s">
        <v>38</v>
      </c>
      <c r="P34" s="40" t="s">
        <v>38</v>
      </c>
    </row>
    <row r="35" spans="1:16" ht="15" customHeight="1" x14ac:dyDescent="0.25">
      <c r="A35" s="47" t="s">
        <v>48</v>
      </c>
      <c r="B35" s="47" t="s">
        <v>49</v>
      </c>
      <c r="C35" s="39" t="s">
        <v>34</v>
      </c>
      <c r="D35" s="39" t="s">
        <v>35</v>
      </c>
      <c r="E35" s="40" t="s">
        <v>67</v>
      </c>
      <c r="F35" s="40"/>
      <c r="G35" s="41">
        <v>3</v>
      </c>
      <c r="H35" s="59">
        <v>6.4</v>
      </c>
      <c r="I35" s="59">
        <v>8.6</v>
      </c>
      <c r="J35" s="59">
        <v>8.9</v>
      </c>
      <c r="K35" s="59">
        <v>10.5</v>
      </c>
      <c r="L35" s="40" t="s">
        <v>38</v>
      </c>
      <c r="M35" s="40" t="s">
        <v>38</v>
      </c>
      <c r="N35" s="40" t="s">
        <v>38</v>
      </c>
      <c r="O35" s="40" t="s">
        <v>38</v>
      </c>
      <c r="P35" s="40" t="s">
        <v>38</v>
      </c>
    </row>
    <row r="36" spans="1:16" ht="15" customHeight="1" x14ac:dyDescent="0.25">
      <c r="A36" s="38" t="s">
        <v>46</v>
      </c>
      <c r="B36" s="44" t="s">
        <v>47</v>
      </c>
      <c r="C36" s="39" t="s">
        <v>34</v>
      </c>
      <c r="D36" s="39" t="s">
        <v>35</v>
      </c>
      <c r="E36" s="40" t="s">
        <v>67</v>
      </c>
      <c r="F36" s="40"/>
      <c r="G36" s="41">
        <v>3</v>
      </c>
      <c r="H36" s="60">
        <v>0.48</v>
      </c>
      <c r="I36" s="60">
        <v>1.39333333333333</v>
      </c>
      <c r="J36" s="60">
        <v>1.1000000000000001</v>
      </c>
      <c r="K36" s="60">
        <v>2.6</v>
      </c>
      <c r="L36" s="40" t="s">
        <v>38</v>
      </c>
      <c r="M36" s="40" t="s">
        <v>38</v>
      </c>
      <c r="N36" s="40" t="s">
        <v>38</v>
      </c>
      <c r="O36" s="40" t="s">
        <v>38</v>
      </c>
      <c r="P36" s="40" t="s">
        <v>38</v>
      </c>
    </row>
    <row r="37" spans="1:16" ht="15" customHeight="1" x14ac:dyDescent="0.25">
      <c r="A37" s="38" t="s">
        <v>50</v>
      </c>
      <c r="B37" s="38" t="s">
        <v>51</v>
      </c>
      <c r="C37" s="39" t="s">
        <v>34</v>
      </c>
      <c r="D37" s="39" t="s">
        <v>35</v>
      </c>
      <c r="E37" s="40" t="s">
        <v>67</v>
      </c>
      <c r="F37" s="40"/>
      <c r="G37" s="41">
        <v>3</v>
      </c>
      <c r="H37" s="58">
        <v>9</v>
      </c>
      <c r="I37" s="58">
        <v>11.3333333333333</v>
      </c>
      <c r="J37" s="58">
        <v>10</v>
      </c>
      <c r="K37" s="58">
        <v>15</v>
      </c>
      <c r="L37" s="40" t="s">
        <v>38</v>
      </c>
      <c r="M37" s="40" t="s">
        <v>38</v>
      </c>
      <c r="N37" s="40" t="s">
        <v>38</v>
      </c>
      <c r="O37" s="40" t="s">
        <v>38</v>
      </c>
      <c r="P37" s="40" t="s">
        <v>38</v>
      </c>
    </row>
    <row r="38" spans="1:16" ht="15" customHeight="1" x14ac:dyDescent="0.25">
      <c r="A38" s="47" t="s">
        <v>57</v>
      </c>
      <c r="B38" s="38" t="s">
        <v>58</v>
      </c>
      <c r="C38" s="39" t="s">
        <v>34</v>
      </c>
      <c r="D38" s="39" t="s">
        <v>35</v>
      </c>
      <c r="E38" s="40" t="s">
        <v>67</v>
      </c>
      <c r="F38" s="40"/>
      <c r="G38" s="41">
        <v>3</v>
      </c>
      <c r="H38" s="59">
        <v>1.3</v>
      </c>
      <c r="I38" s="59">
        <v>1.7333333333333301</v>
      </c>
      <c r="J38" s="59">
        <v>1.5</v>
      </c>
      <c r="K38" s="59">
        <v>2.4</v>
      </c>
      <c r="L38" s="40" t="s">
        <v>38</v>
      </c>
      <c r="M38" s="40" t="s">
        <v>38</v>
      </c>
      <c r="N38" s="40" t="s">
        <v>38</v>
      </c>
      <c r="O38" s="40" t="s">
        <v>38</v>
      </c>
      <c r="P38" s="40" t="s">
        <v>38</v>
      </c>
    </row>
    <row r="39" spans="1:16" ht="15" customHeight="1" x14ac:dyDescent="0.25">
      <c r="A39" s="38" t="s">
        <v>59</v>
      </c>
      <c r="B39" s="44" t="s">
        <v>60</v>
      </c>
      <c r="C39" s="39" t="s">
        <v>34</v>
      </c>
      <c r="D39" s="39" t="s">
        <v>35</v>
      </c>
      <c r="E39" s="40" t="s">
        <v>67</v>
      </c>
      <c r="F39" s="40"/>
      <c r="G39" s="41">
        <v>3</v>
      </c>
      <c r="H39" s="59">
        <v>8</v>
      </c>
      <c r="I39" s="59">
        <v>11.2</v>
      </c>
      <c r="J39" s="59">
        <v>10.4</v>
      </c>
      <c r="K39" s="59">
        <v>15.2</v>
      </c>
      <c r="L39" s="40" t="s">
        <v>38</v>
      </c>
      <c r="M39" s="40" t="s">
        <v>38</v>
      </c>
      <c r="N39" s="40" t="s">
        <v>38</v>
      </c>
      <c r="O39" s="40" t="s">
        <v>38</v>
      </c>
      <c r="P39" s="40" t="s">
        <v>38</v>
      </c>
    </row>
    <row r="40" spans="1:16" ht="15" customHeight="1" x14ac:dyDescent="0.25">
      <c r="A40" s="47" t="s">
        <v>61</v>
      </c>
      <c r="B40" s="44" t="s">
        <v>62</v>
      </c>
      <c r="C40" s="39" t="s">
        <v>34</v>
      </c>
      <c r="D40" s="39" t="s">
        <v>35</v>
      </c>
      <c r="E40" s="40" t="s">
        <v>67</v>
      </c>
      <c r="F40" s="40"/>
      <c r="G40" s="41">
        <v>3</v>
      </c>
      <c r="H40" s="58">
        <v>110</v>
      </c>
      <c r="I40" s="58">
        <v>120.333333333333</v>
      </c>
      <c r="J40" s="58">
        <v>124</v>
      </c>
      <c r="K40" s="58">
        <v>127</v>
      </c>
      <c r="L40" s="40" t="s">
        <v>38</v>
      </c>
      <c r="M40" s="40" t="s">
        <v>38</v>
      </c>
      <c r="N40" s="40" t="s">
        <v>38</v>
      </c>
      <c r="O40" s="40" t="s">
        <v>38</v>
      </c>
      <c r="P40" s="40" t="s">
        <v>38</v>
      </c>
    </row>
    <row r="41" spans="1:16" ht="15" customHeight="1" x14ac:dyDescent="0.25">
      <c r="A41" s="47" t="s">
        <v>55</v>
      </c>
      <c r="B41" s="47" t="s">
        <v>55</v>
      </c>
      <c r="C41" s="40" t="s">
        <v>55</v>
      </c>
      <c r="D41" s="41" t="s">
        <v>55</v>
      </c>
      <c r="E41" s="40" t="s">
        <v>67</v>
      </c>
      <c r="F41" s="40"/>
      <c r="G41" s="41">
        <v>3</v>
      </c>
      <c r="H41" s="60">
        <v>7.14</v>
      </c>
      <c r="I41" s="60">
        <v>7.2133333333333303</v>
      </c>
      <c r="J41" s="60">
        <v>7.16</v>
      </c>
      <c r="K41" s="60">
        <v>7.34</v>
      </c>
      <c r="L41" s="40" t="s">
        <v>38</v>
      </c>
      <c r="M41" s="40" t="s">
        <v>38</v>
      </c>
      <c r="N41" s="40" t="s">
        <v>38</v>
      </c>
      <c r="O41" s="40" t="s">
        <v>38</v>
      </c>
      <c r="P41" s="40" t="s">
        <v>38</v>
      </c>
    </row>
    <row r="42" spans="1:16" x14ac:dyDescent="0.25">
      <c r="A42" s="61"/>
      <c r="E42" s="62"/>
      <c r="F42" s="62"/>
      <c r="G42" s="62"/>
      <c r="H42" s="62"/>
      <c r="I42" s="62"/>
      <c r="J42" s="62"/>
      <c r="K42" s="62"/>
      <c r="L42" s="62"/>
    </row>
    <row r="43" spans="1:16" x14ac:dyDescent="0.25">
      <c r="E43" s="62"/>
      <c r="F43" s="62"/>
      <c r="G43" s="62"/>
      <c r="H43" s="62"/>
      <c r="I43" s="62"/>
      <c r="J43" s="62"/>
      <c r="K43" s="62"/>
      <c r="L43" s="62"/>
    </row>
    <row r="44" spans="1:16" ht="57" customHeight="1" x14ac:dyDescent="0.25">
      <c r="A44" s="63" t="s">
        <v>69</v>
      </c>
      <c r="B44" s="63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</row>
    <row r="45" spans="1:16" x14ac:dyDescent="0.25">
      <c r="A45" s="65"/>
      <c r="B45" s="65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</row>
    <row r="46" spans="1:16" ht="15.5" x14ac:dyDescent="0.35">
      <c r="A46" s="9" t="s">
        <v>70</v>
      </c>
      <c r="D46" s="67">
        <v>54</v>
      </c>
      <c r="G46" s="68"/>
      <c r="J46" s="69"/>
      <c r="K46" s="69"/>
      <c r="L46" s="56"/>
      <c r="M46" s="56"/>
      <c r="N46" s="56"/>
      <c r="O46" s="56"/>
      <c r="P46" s="56"/>
    </row>
    <row r="47" spans="1:16" ht="12.75" customHeight="1" x14ac:dyDescent="0.3">
      <c r="A47" s="23" t="s">
        <v>13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70"/>
    </row>
    <row r="48" spans="1:16" ht="13" x14ac:dyDescent="0.3">
      <c r="A48" s="28" t="s">
        <v>14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71"/>
    </row>
    <row r="49" spans="1:19" ht="13" x14ac:dyDescent="0.3">
      <c r="A49" s="72" t="s">
        <v>71</v>
      </c>
      <c r="B49" s="73"/>
      <c r="C49" s="73"/>
      <c r="D49" s="26" t="s">
        <v>72</v>
      </c>
      <c r="E49" s="26" t="s">
        <v>15</v>
      </c>
      <c r="F49" s="17"/>
      <c r="G49" s="17" t="s">
        <v>16</v>
      </c>
      <c r="H49" s="74" t="s">
        <v>73</v>
      </c>
      <c r="I49" s="75"/>
      <c r="J49" s="72" t="s">
        <v>26</v>
      </c>
      <c r="K49" s="72" t="s">
        <v>17</v>
      </c>
      <c r="L49" s="72" t="s">
        <v>28</v>
      </c>
      <c r="M49" s="76" t="s">
        <v>74</v>
      </c>
      <c r="N49" s="77" t="s">
        <v>75</v>
      </c>
      <c r="R49" s="78"/>
      <c r="S49" s="79"/>
    </row>
    <row r="50" spans="1:19" ht="13" x14ac:dyDescent="0.3">
      <c r="A50" s="80"/>
      <c r="B50" s="81"/>
      <c r="C50" s="81"/>
      <c r="D50" s="34"/>
      <c r="E50" s="34" t="s">
        <v>24</v>
      </c>
      <c r="F50" s="33"/>
      <c r="G50" s="33" t="s">
        <v>25</v>
      </c>
      <c r="H50" s="74"/>
      <c r="I50" s="75"/>
      <c r="J50" s="80"/>
      <c r="K50" s="80"/>
      <c r="L50" s="80"/>
      <c r="M50" s="82" t="s">
        <v>29</v>
      </c>
      <c r="N50" s="83"/>
    </row>
    <row r="51" spans="1:19" ht="12.75" customHeight="1" x14ac:dyDescent="0.25">
      <c r="A51" s="84" t="s">
        <v>76</v>
      </c>
      <c r="B51" s="85"/>
      <c r="C51" s="86"/>
      <c r="D51" s="87">
        <v>3</v>
      </c>
      <c r="E51" s="39" t="s">
        <v>77</v>
      </c>
      <c r="F51" s="88">
        <v>42.33</v>
      </c>
      <c r="G51" s="89" t="s">
        <v>78</v>
      </c>
      <c r="H51" s="90">
        <v>31</v>
      </c>
      <c r="I51" s="91"/>
      <c r="J51" s="92">
        <v>9050</v>
      </c>
      <c r="K51" s="92">
        <v>13863</v>
      </c>
      <c r="L51" s="92">
        <f>F51*1000</f>
        <v>42330</v>
      </c>
      <c r="M51" s="93">
        <v>208000</v>
      </c>
      <c r="N51" s="93" t="str">
        <f>IF(L51&lt;=M51,"Yes","No")</f>
        <v>Yes</v>
      </c>
    </row>
    <row r="52" spans="1:19" x14ac:dyDescent="0.25">
      <c r="A52" s="84" t="s">
        <v>79</v>
      </c>
      <c r="B52" s="85"/>
      <c r="C52" s="86"/>
      <c r="D52" s="87">
        <v>4</v>
      </c>
      <c r="E52" s="39" t="s">
        <v>77</v>
      </c>
      <c r="F52" s="88">
        <v>0</v>
      </c>
      <c r="G52" s="89" t="s">
        <v>78</v>
      </c>
      <c r="H52" s="90">
        <v>31</v>
      </c>
      <c r="I52" s="91"/>
      <c r="J52" s="92">
        <v>0</v>
      </c>
      <c r="K52" s="92">
        <v>0</v>
      </c>
      <c r="L52" s="92">
        <f>F52*1000</f>
        <v>0</v>
      </c>
      <c r="M52" s="92" t="s">
        <v>38</v>
      </c>
      <c r="N52" s="92" t="s">
        <v>38</v>
      </c>
    </row>
    <row r="53" spans="1:19" s="94" customFormat="1" ht="12.75" customHeight="1" x14ac:dyDescent="0.25">
      <c r="A53" s="84" t="s">
        <v>80</v>
      </c>
      <c r="B53" s="85"/>
      <c r="C53" s="86"/>
      <c r="D53" s="87">
        <v>6</v>
      </c>
      <c r="E53" s="39" t="s">
        <v>77</v>
      </c>
      <c r="F53" s="88">
        <v>55.46</v>
      </c>
      <c r="G53" s="89" t="s">
        <v>78</v>
      </c>
      <c r="H53" s="90">
        <v>31</v>
      </c>
      <c r="I53" s="91"/>
      <c r="J53" s="92">
        <v>0</v>
      </c>
      <c r="K53" s="92">
        <v>4079</v>
      </c>
      <c r="L53" s="92">
        <f>F53*1000</f>
        <v>55460</v>
      </c>
      <c r="M53" s="93">
        <v>208000</v>
      </c>
      <c r="N53" s="93" t="str">
        <f>IF(L53&lt;=M53,"Yes","No")</f>
        <v>Yes</v>
      </c>
    </row>
    <row r="54" spans="1:19" ht="12.75" customHeight="1" x14ac:dyDescent="0.25">
      <c r="A54" s="84" t="s">
        <v>81</v>
      </c>
      <c r="B54" s="85"/>
      <c r="C54" s="86"/>
      <c r="D54" s="87">
        <v>7</v>
      </c>
      <c r="E54" s="39" t="s">
        <v>77</v>
      </c>
      <c r="F54" s="88">
        <v>0</v>
      </c>
      <c r="G54" s="89" t="s">
        <v>78</v>
      </c>
      <c r="H54" s="90">
        <v>31</v>
      </c>
      <c r="I54" s="91"/>
      <c r="J54" s="92">
        <v>0</v>
      </c>
      <c r="K54" s="92">
        <v>0</v>
      </c>
      <c r="L54" s="92">
        <f>F54*1000</f>
        <v>0</v>
      </c>
      <c r="M54" s="92" t="s">
        <v>38</v>
      </c>
      <c r="N54" s="92" t="s">
        <v>38</v>
      </c>
    </row>
    <row r="55" spans="1:19" x14ac:dyDescent="0.25">
      <c r="A55" s="84" t="s">
        <v>82</v>
      </c>
      <c r="B55" s="85"/>
      <c r="C55" s="86"/>
      <c r="D55" s="87">
        <v>8</v>
      </c>
      <c r="E55" s="39" t="s">
        <v>77</v>
      </c>
      <c r="F55" s="88">
        <v>74.12</v>
      </c>
      <c r="G55" s="89" t="s">
        <v>78</v>
      </c>
      <c r="H55" s="90">
        <v>31</v>
      </c>
      <c r="I55" s="91"/>
      <c r="J55" s="92">
        <v>9050</v>
      </c>
      <c r="K55" s="92">
        <v>17940</v>
      </c>
      <c r="L55" s="92">
        <f>F55*1000</f>
        <v>74120</v>
      </c>
      <c r="M55" s="92">
        <v>208000</v>
      </c>
      <c r="N55" s="92" t="str">
        <f>IF(L55&lt;=M55,"Yes","No")</f>
        <v>Yes</v>
      </c>
    </row>
    <row r="58" spans="1:19" x14ac:dyDescent="0.25">
      <c r="A58" s="61"/>
    </row>
    <row r="59" spans="1:19" x14ac:dyDescent="0.25">
      <c r="A59" s="61"/>
    </row>
    <row r="60" spans="1:19" x14ac:dyDescent="0.25">
      <c r="A60" s="61"/>
    </row>
    <row r="67" spans="1:1" x14ac:dyDescent="0.25">
      <c r="A67" s="61"/>
    </row>
  </sheetData>
  <protectedRanges>
    <protectedRange password="F31C" sqref="J3:K3 H4:H5 K4:K5" name="Logo"/>
    <protectedRange password="F31C" sqref="P1:P7" name="Logo_1"/>
  </protectedRanges>
  <mergeCells count="20">
    <mergeCell ref="H51:I51"/>
    <mergeCell ref="H52:I52"/>
    <mergeCell ref="H53:I53"/>
    <mergeCell ref="H54:I54"/>
    <mergeCell ref="H55:I55"/>
    <mergeCell ref="A44:P44"/>
    <mergeCell ref="A47:N47"/>
    <mergeCell ref="A48:N48"/>
    <mergeCell ref="A49:C50"/>
    <mergeCell ref="H49:I50"/>
    <mergeCell ref="J49:J50"/>
    <mergeCell ref="K49:K50"/>
    <mergeCell ref="L49:L50"/>
    <mergeCell ref="N49:N50"/>
    <mergeCell ref="G11:G14"/>
    <mergeCell ref="H11:P11"/>
    <mergeCell ref="H12:P12"/>
    <mergeCell ref="G29:G32"/>
    <mergeCell ref="H29:P29"/>
    <mergeCell ref="H30:P30"/>
  </mergeCells>
  <pageMargins left="0.70866141732283472" right="0.31496062992125984" top="0.74803149606299213" bottom="0.74803149606299213" header="0.31496062992125984" footer="0.31496062992125984"/>
  <pageSetup paperSize="9" scale="60"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Morpeth</vt:lpstr>
      <vt:lpstr>Morpeth!Print_Area</vt:lpstr>
    </vt:vector>
  </TitlesOfParts>
  <Company>Hunter Water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Mullins</dc:creator>
  <cp:lastModifiedBy>Leanne Mullins</cp:lastModifiedBy>
  <dcterms:created xsi:type="dcterms:W3CDTF">2020-08-20T06:31:31Z</dcterms:created>
  <dcterms:modified xsi:type="dcterms:W3CDTF">2020-08-20T06:31:45Z</dcterms:modified>
</cp:coreProperties>
</file>