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YSTEM OPERATIONS DIVISION\EPA POLLUTION MONITORING WEBSITE PUBLISHING DATA (HW2006-1442-45)\2026\Monthly\June 2026\"/>
    </mc:Choice>
  </mc:AlternateContent>
  <xr:revisionPtr revIDLastSave="0" documentId="8_{09B5AA51-29B8-400F-BD53-7813A827ADFB}" xr6:coauthVersionLast="47" xr6:coauthVersionMax="47" xr10:uidLastSave="{00000000-0000-0000-0000-000000000000}"/>
  <bookViews>
    <workbookView xWindow="28680" yWindow="-120" windowWidth="29040" windowHeight="15720" xr2:uid="{7A71B360-5324-4CF5-8531-51FB76510C15}"/>
  </bookViews>
  <sheets>
    <sheet name="Cessnock" sheetId="1" r:id="rId1"/>
  </sheets>
  <definedNames>
    <definedName name="HWA">"HWA logo"</definedName>
    <definedName name="_xlnm.Print_Area" localSheetId="0">Cessnock!$A$1:$S$80</definedName>
    <definedName name="Z_12CCF70C_3530_4E86_87D6_FD908448FC28_.wvu.PrintArea" localSheetId="0" hidden="1">Cessnock!$A$1:$S$61</definedName>
    <definedName name="Z_8BFE4C2F_30A3_490D_8457_2FD78A836C72_.wvu.PrintArea" localSheetId="0" hidden="1">Cessnock!$A$1:$S$61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O74" i="1" l="1"/>
  <c r="P58" i="1"/>
  <c r="Q58" i="1" s="1"/>
  <c r="P54" i="1"/>
  <c r="Q54" i="1" s="1"/>
  <c r="Q52" i="1"/>
  <c r="P52" i="1"/>
  <c r="Q23" i="1"/>
  <c r="P23" i="1"/>
  <c r="P21" i="1"/>
  <c r="Q21" i="1" s="1"/>
  <c r="Q19" i="1"/>
  <c r="P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awebb</author>
  </authors>
  <commentList>
    <comment ref="E68" authorId="0" shapeId="0" xr:uid="{3ED3601A-9BC1-4065-A33B-D20C45BFECF9}">
      <text>
        <r>
          <rPr>
            <b/>
            <sz val="9"/>
            <color indexed="81"/>
            <rFont val="Tahoma"/>
            <family val="2"/>
          </rPr>
          <t>awebb:</t>
        </r>
        <r>
          <rPr>
            <sz val="9"/>
            <color indexed="81"/>
            <rFont val="Tahoma"/>
            <family val="2"/>
          </rPr>
          <t xml:space="preserve">
Last row of flow table</t>
        </r>
      </text>
    </comment>
  </commentList>
</comments>
</file>

<file path=xl/sharedStrings.xml><?xml version="1.0" encoding="utf-8"?>
<sst xmlns="http://schemas.openxmlformats.org/spreadsheetml/2006/main" count="426" uniqueCount="87">
  <si>
    <t>CESSNOCK WASTEWATER TREATMENT WORKS - MONTHLY POLLUTION MONITORING SUMMARY - JUNE 2026</t>
  </si>
  <si>
    <t>Environment Protection Licence No. 227</t>
  </si>
  <si>
    <t>Licensee</t>
  </si>
  <si>
    <t>Hunter Water Corporation</t>
  </si>
  <si>
    <t>Date Obtained: 1 July 2026</t>
  </si>
  <si>
    <t>36 Honeysuckle Drive</t>
  </si>
  <si>
    <t>Date Published:  21 July 2026</t>
  </si>
  <si>
    <t>NEWCASTLE WEST NSW 2302</t>
  </si>
  <si>
    <t>QUALITY MONITORING</t>
  </si>
  <si>
    <t>EPA Id. No. 2</t>
  </si>
  <si>
    <t>Site Description - Reclaimed Water Storage Tank</t>
  </si>
  <si>
    <t>Site Code 5TE8459</t>
  </si>
  <si>
    <t>No. of times measured during the month for licence reporting</t>
  </si>
  <si>
    <t>Monthly Summary</t>
  </si>
  <si>
    <t>1 June 2026 to 30 June 2026</t>
  </si>
  <si>
    <t>Unit of</t>
  </si>
  <si>
    <t>Sampling</t>
  </si>
  <si>
    <t>Mean</t>
  </si>
  <si>
    <t>Median</t>
  </si>
  <si>
    <t xml:space="preserve">3DGM </t>
  </si>
  <si>
    <t>3DGM</t>
  </si>
  <si>
    <t>100%ile</t>
  </si>
  <si>
    <t>Within</t>
  </si>
  <si>
    <t>Pollutant</t>
  </si>
  <si>
    <t>Measurement</t>
  </si>
  <si>
    <t>Frequency</t>
  </si>
  <si>
    <t>Minimum</t>
  </si>
  <si>
    <t>Value</t>
  </si>
  <si>
    <t>Maximum</t>
  </si>
  <si>
    <t>Limit</t>
  </si>
  <si>
    <t>Actual</t>
  </si>
  <si>
    <t>Limits</t>
  </si>
  <si>
    <t>Biochemical Oxygen Demand</t>
  </si>
  <si>
    <t>BOD</t>
  </si>
  <si>
    <t>milligrams per litre</t>
  </si>
  <si>
    <t>(mg/L)</t>
  </si>
  <si>
    <t>Weekly</t>
  </si>
  <si>
    <t>WEEKLY</t>
  </si>
  <si>
    <t>&lt;2</t>
  </si>
  <si>
    <t>N/A</t>
  </si>
  <si>
    <t>Faecal Coliforms</t>
  </si>
  <si>
    <t>FC</t>
  </si>
  <si>
    <t>colony forming units per 100 mL</t>
  </si>
  <si>
    <t>~6</t>
  </si>
  <si>
    <t>&lt;10</t>
  </si>
  <si>
    <t>~84</t>
  </si>
  <si>
    <t>Chlorophyll a</t>
  </si>
  <si>
    <t>micrograms per litre</t>
  </si>
  <si>
    <t>(ug/L)</t>
  </si>
  <si>
    <t>&lt;1</t>
  </si>
  <si>
    <t>Nitrogen (ammonia)</t>
  </si>
  <si>
    <t>Ammonia</t>
  </si>
  <si>
    <t>Nitrogen (total)</t>
  </si>
  <si>
    <t>Total N</t>
  </si>
  <si>
    <t>Oil and Grease</t>
  </si>
  <si>
    <t>Grease</t>
  </si>
  <si>
    <t>Phosphorus (total)</t>
  </si>
  <si>
    <t>TP</t>
  </si>
  <si>
    <t>&lt;0.05</t>
  </si>
  <si>
    <t>Total Suspended Solids</t>
  </si>
  <si>
    <t>TSS(b)</t>
  </si>
  <si>
    <t>pH</t>
  </si>
  <si>
    <t>6.5 - 8.5</t>
  </si>
  <si>
    <t>EPA Id. No. 1</t>
  </si>
  <si>
    <t>Site Description - Outlet of No.3 Maturation Pond</t>
  </si>
  <si>
    <t>Site Code 5OV0700</t>
  </si>
  <si>
    <t>No. of times measured during the month for licence reporting**</t>
  </si>
  <si>
    <t>Special Frequency 1</t>
  </si>
  <si>
    <t>-</t>
  </si>
  <si>
    <t>** No samples were collected as no discharge occurred during the month</t>
  </si>
  <si>
    <t>EPA Id. No. 3</t>
  </si>
  <si>
    <t>Site Description - Secondary treated effluent</t>
  </si>
  <si>
    <t>Site Code 5SI0750</t>
  </si>
  <si>
    <t>TSS</t>
  </si>
  <si>
    <t>Note: For pollutants with less than four samples measured during the monthly period see below for interpretation of summary tables:
One required sample for licence reporting: Min, Mean, Median and Max values are all the exact data point
Two required samples for licence reporting: Min and Max values are the two exact data points
Three required samples for licence reporting: Min, Median and Max values are the three exact data points</t>
  </si>
  <si>
    <t>VOLUME MONITORING</t>
  </si>
  <si>
    <t>Monitoring Point</t>
  </si>
  <si>
    <t>Flow Column</t>
  </si>
  <si>
    <t>No. of times measured during the month</t>
  </si>
  <si>
    <t xml:space="preserve">Minimum </t>
  </si>
  <si>
    <t>Volume</t>
  </si>
  <si>
    <t>Within 
Limits</t>
  </si>
  <si>
    <t>Point 1 - Overflow from Pond 3 Weir</t>
  </si>
  <si>
    <t>kilolitres per day</t>
  </si>
  <si>
    <t>Daily</t>
  </si>
  <si>
    <t>Point 2 - Discharge from Reclaimed Water Storage Tank at TTP</t>
  </si>
  <si>
    <t>Chlorophyll 'a'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</si>
</sst>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C09]dd\-mmmm\-yyyy;@"/>
    <numFmt numFmtId="165" formatCode="0.0"/>
    <numFmt numFmtId="166" formatCode="0.0000000"/>
    <numFmt numFmtId="167" formatCode="&quot;0&quot;"/>
  </numFmts>
  <fonts count="12" x14ac:knownFonts="1">
    <font>
      <sz val="10"/>
      <name val="Arial"/>
    </font>
    <font>
      <sz val="11"/>
      <color rgb="FF3F3F76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theme="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/>
    <xf numFmtId="0" fontId="5" fillId="0" borderId="0" xfId="2" applyFont="1"/>
    <xf numFmtId="15" fontId="2" fillId="0" borderId="0" xfId="2" applyNumberFormat="1" applyAlignment="1">
      <alignment horizontal="left"/>
    </xf>
    <xf numFmtId="15" fontId="2" fillId="3" borderId="0" xfId="2" applyNumberFormat="1" applyFill="1" applyAlignment="1">
      <alignment horizontal="left"/>
    </xf>
    <xf numFmtId="164" fontId="2" fillId="0" borderId="0" xfId="2" applyNumberFormat="1" applyAlignment="1">
      <alignment horizontal="left"/>
    </xf>
    <xf numFmtId="0" fontId="6" fillId="0" borderId="0" xfId="2" applyFont="1"/>
    <xf numFmtId="0" fontId="7" fillId="4" borderId="2" xfId="2" applyFont="1" applyFill="1" applyBorder="1" applyAlignment="1">
      <alignment horizontal="center"/>
    </xf>
    <xf numFmtId="0" fontId="7" fillId="4" borderId="2" xfId="2" applyFont="1" applyFill="1" applyBorder="1"/>
    <xf numFmtId="0" fontId="7" fillId="4" borderId="3" xfId="2" applyFont="1" applyFill="1" applyBorder="1"/>
    <xf numFmtId="0" fontId="8" fillId="4" borderId="3" xfId="2" applyFont="1" applyFill="1" applyBorder="1"/>
    <xf numFmtId="0" fontId="7" fillId="4" borderId="3" xfId="2" applyFont="1" applyFill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7" fillId="4" borderId="4" xfId="2" applyFont="1" applyFill="1" applyBorder="1" applyAlignment="1">
      <alignment horizontal="center"/>
    </xf>
    <xf numFmtId="0" fontId="7" fillId="4" borderId="0" xfId="2" applyFont="1" applyFill="1" applyAlignment="1">
      <alignment horizontal="center"/>
    </xf>
    <xf numFmtId="0" fontId="7" fillId="4" borderId="5" xfId="2" applyFont="1" applyFill="1" applyBorder="1" applyAlignment="1">
      <alignment horizontal="center"/>
    </xf>
    <xf numFmtId="0" fontId="7" fillId="4" borderId="6" xfId="2" applyFont="1" applyFill="1" applyBorder="1" applyAlignment="1">
      <alignment horizontal="center"/>
    </xf>
    <xf numFmtId="0" fontId="7" fillId="4" borderId="6" xfId="2" applyFont="1" applyFill="1" applyBorder="1" applyAlignment="1">
      <alignment horizontal="center" wrapText="1"/>
    </xf>
    <xf numFmtId="0" fontId="7" fillId="4" borderId="2" xfId="2" applyFont="1" applyFill="1" applyBorder="1" applyAlignment="1">
      <alignment horizontal="center"/>
    </xf>
    <xf numFmtId="0" fontId="7" fillId="4" borderId="3" xfId="2" applyFont="1" applyFill="1" applyBorder="1" applyAlignment="1">
      <alignment horizontal="center"/>
    </xf>
    <xf numFmtId="0" fontId="8" fillId="4" borderId="3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/>
    </xf>
    <xf numFmtId="0" fontId="2" fillId="0" borderId="7" xfId="2" applyBorder="1" applyAlignment="1">
      <alignment horizontal="center" wrapText="1"/>
    </xf>
    <xf numFmtId="0" fontId="7" fillId="4" borderId="8" xfId="2" applyFont="1" applyFill="1" applyBorder="1" applyAlignment="1">
      <alignment horizontal="center"/>
    </xf>
    <xf numFmtId="0" fontId="7" fillId="4" borderId="5" xfId="2" applyFont="1" applyFill="1" applyBorder="1" applyAlignment="1">
      <alignment horizontal="center"/>
    </xf>
    <xf numFmtId="0" fontId="8" fillId="4" borderId="5" xfId="2" applyFont="1" applyFill="1" applyBorder="1" applyAlignment="1">
      <alignment horizontal="center"/>
    </xf>
    <xf numFmtId="0" fontId="8" fillId="4" borderId="9" xfId="2" applyFont="1" applyFill="1" applyBorder="1" applyAlignment="1">
      <alignment horizontal="center"/>
    </xf>
    <xf numFmtId="0" fontId="7" fillId="4" borderId="10" xfId="2" applyFont="1" applyFill="1" applyBorder="1" applyAlignment="1">
      <alignment horizontal="center"/>
    </xf>
    <xf numFmtId="0" fontId="2" fillId="0" borderId="0" xfId="2" applyAlignment="1">
      <alignment horizontal="center"/>
    </xf>
    <xf numFmtId="0" fontId="2" fillId="0" borderId="0" xfId="2" applyAlignment="1">
      <alignment horizontal="center" vertical="center"/>
    </xf>
    <xf numFmtId="0" fontId="7" fillId="4" borderId="8" xfId="2" applyFont="1" applyFill="1" applyBorder="1" applyAlignment="1">
      <alignment horizontal="center"/>
    </xf>
    <xf numFmtId="0" fontId="7" fillId="4" borderId="11" xfId="2" applyFont="1" applyFill="1" applyBorder="1" applyAlignment="1">
      <alignment horizontal="center"/>
    </xf>
    <xf numFmtId="0" fontId="2" fillId="0" borderId="11" xfId="2" applyBorder="1" applyAlignment="1">
      <alignment horizontal="center" wrapText="1"/>
    </xf>
    <xf numFmtId="0" fontId="2" fillId="0" borderId="4" xfId="2" applyBorder="1"/>
    <xf numFmtId="1" fontId="2" fillId="0" borderId="0" xfId="2" applyNumberFormat="1" applyAlignment="1">
      <alignment horizontal="center"/>
    </xf>
    <xf numFmtId="0" fontId="2" fillId="0" borderId="12" xfId="2" applyBorder="1" applyAlignment="1">
      <alignment horizontal="left"/>
    </xf>
    <xf numFmtId="0" fontId="2" fillId="0" borderId="12" xfId="2" applyBorder="1" applyAlignment="1">
      <alignment horizontal="center" vertical="center"/>
    </xf>
    <xf numFmtId="0" fontId="2" fillId="0" borderId="5" xfId="2" applyBorder="1" applyAlignment="1">
      <alignment horizontal="center" vertical="center"/>
    </xf>
    <xf numFmtId="0" fontId="2" fillId="5" borderId="5" xfId="3" applyFill="1" applyBorder="1" applyAlignment="1">
      <alignment horizontal="center"/>
    </xf>
    <xf numFmtId="0" fontId="2" fillId="6" borderId="12" xfId="2" applyFill="1" applyBorder="1" applyAlignment="1">
      <alignment horizontal="center"/>
    </xf>
    <xf numFmtId="0" fontId="2" fillId="0" borderId="12" xfId="4" applyBorder="1" applyAlignment="1">
      <alignment horizontal="center" vertical="center"/>
    </xf>
    <xf numFmtId="165" fontId="2" fillId="0" borderId="12" xfId="4" applyNumberFormat="1" applyBorder="1" applyAlignment="1">
      <alignment horizontal="center" vertical="center"/>
    </xf>
    <xf numFmtId="0" fontId="2" fillId="0" borderId="12" xfId="2" applyBorder="1" applyAlignment="1">
      <alignment horizontal="center"/>
    </xf>
    <xf numFmtId="0" fontId="0" fillId="0" borderId="0" xfId="1" applyFont="1" applyFill="1" applyBorder="1" applyAlignment="1">
      <alignment horizontal="left"/>
    </xf>
    <xf numFmtId="0" fontId="0" fillId="0" borderId="0" xfId="1" applyFont="1" applyFill="1" applyBorder="1" applyAlignment="1">
      <alignment horizontal="center" vertical="center"/>
    </xf>
    <xf numFmtId="0" fontId="0" fillId="0" borderId="0" xfId="1" applyFont="1" applyFill="1" applyBorder="1" applyAlignment="1">
      <alignment horizontal="center"/>
    </xf>
    <xf numFmtId="1" fontId="2" fillId="0" borderId="12" xfId="4" applyNumberFormat="1" applyBorder="1" applyAlignment="1">
      <alignment horizontal="center" vertical="center"/>
    </xf>
    <xf numFmtId="0" fontId="2" fillId="5" borderId="12" xfId="2" applyFill="1" applyBorder="1" applyAlignment="1">
      <alignment horizontal="left"/>
    </xf>
    <xf numFmtId="0" fontId="2" fillId="5" borderId="5" xfId="5" applyFill="1" applyBorder="1" applyAlignment="1">
      <alignment horizontal="center"/>
    </xf>
    <xf numFmtId="0" fontId="2" fillId="0" borderId="0" xfId="2" applyAlignment="1">
      <alignment horizontal="left"/>
    </xf>
    <xf numFmtId="2" fontId="2" fillId="0" borderId="12" xfId="4" applyNumberFormat="1" applyBorder="1" applyAlignment="1">
      <alignment horizontal="center" vertical="center"/>
    </xf>
    <xf numFmtId="165" fontId="2" fillId="0" borderId="12" xfId="2" applyNumberFormat="1" applyBorder="1" applyAlignment="1">
      <alignment horizontal="center" vertical="center"/>
    </xf>
    <xf numFmtId="2" fontId="2" fillId="0" borderId="12" xfId="2" applyNumberFormat="1" applyBorder="1" applyAlignment="1">
      <alignment horizontal="center" vertical="center"/>
    </xf>
    <xf numFmtId="1" fontId="2" fillId="0" borderId="0" xfId="2" applyNumberFormat="1"/>
    <xf numFmtId="165" fontId="2" fillId="6" borderId="13" xfId="2" applyNumberFormat="1" applyFill="1" applyBorder="1" applyAlignment="1">
      <alignment horizontal="center" vertical="center"/>
    </xf>
    <xf numFmtId="166" fontId="2" fillId="0" borderId="13" xfId="2" applyNumberFormat="1" applyBorder="1" applyAlignment="1">
      <alignment horizontal="center" vertical="center"/>
    </xf>
    <xf numFmtId="2" fontId="2" fillId="0" borderId="0" xfId="2" applyNumberFormat="1"/>
    <xf numFmtId="0" fontId="2" fillId="0" borderId="0" xfId="2" applyAlignment="1">
      <alignment horizontal="left" vertical="center" wrapText="1"/>
    </xf>
    <xf numFmtId="0" fontId="2" fillId="0" borderId="0" xfId="2" applyAlignment="1">
      <alignment wrapText="1"/>
    </xf>
    <xf numFmtId="1" fontId="2" fillId="0" borderId="0" xfId="2" applyNumberFormat="1" applyAlignment="1">
      <alignment horizontal="center" vertical="center"/>
    </xf>
    <xf numFmtId="0" fontId="2" fillId="0" borderId="0" xfId="2" applyAlignment="1">
      <alignment horizontal="left" vertical="center"/>
    </xf>
    <xf numFmtId="165" fontId="2" fillId="0" borderId="0" xfId="2" applyNumberFormat="1" applyAlignment="1">
      <alignment horizontal="center" vertical="center"/>
    </xf>
    <xf numFmtId="0" fontId="2" fillId="0" borderId="0" xfId="2" applyAlignment="1">
      <alignment horizontal="center" vertical="center" wrapText="1"/>
    </xf>
    <xf numFmtId="2" fontId="2" fillId="0" borderId="0" xfId="2" applyNumberFormat="1" applyAlignment="1">
      <alignment horizontal="center" vertical="center"/>
    </xf>
    <xf numFmtId="0" fontId="8" fillId="4" borderId="10" xfId="2" applyFont="1" applyFill="1" applyBorder="1"/>
    <xf numFmtId="0" fontId="9" fillId="4" borderId="4" xfId="2" applyFont="1" applyFill="1" applyBorder="1" applyAlignment="1">
      <alignment horizontal="center"/>
    </xf>
    <xf numFmtId="0" fontId="7" fillId="4" borderId="9" xfId="2" applyFont="1" applyFill="1" applyBorder="1" applyAlignment="1">
      <alignment horizontal="center"/>
    </xf>
    <xf numFmtId="1" fontId="2" fillId="0" borderId="12" xfId="2" applyNumberForma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2" fillId="0" borderId="0" xfId="6" applyAlignment="1">
      <alignment horizontal="left" vertical="top" wrapText="1"/>
    </xf>
    <xf numFmtId="0" fontId="2" fillId="7" borderId="0" xfId="2" applyFill="1" applyAlignment="1">
      <alignment horizontal="center"/>
    </xf>
    <xf numFmtId="0" fontId="2" fillId="0" borderId="0" xfId="2" quotePrefix="1" applyAlignment="1">
      <alignment horizontal="center" vertical="center"/>
    </xf>
    <xf numFmtId="0" fontId="7" fillId="4" borderId="10" xfId="2" applyFont="1" applyFill="1" applyBorder="1" applyAlignment="1">
      <alignment horizontal="center"/>
    </xf>
    <xf numFmtId="0" fontId="7" fillId="4" borderId="9" xfId="2" applyFont="1" applyFill="1" applyBorder="1" applyAlignment="1">
      <alignment horizontal="center"/>
    </xf>
    <xf numFmtId="0" fontId="7" fillId="4" borderId="0" xfId="2" applyFont="1" applyFill="1" applyAlignment="1">
      <alignment horizontal="center" vertical="center"/>
    </xf>
    <xf numFmtId="0" fontId="7" fillId="4" borderId="0" xfId="2" applyFont="1" applyFill="1" applyAlignment="1">
      <alignment horizontal="center" vertical="center"/>
    </xf>
    <xf numFmtId="0" fontId="7" fillId="4" borderId="4" xfId="2" applyFont="1" applyFill="1" applyBorder="1" applyAlignment="1">
      <alignment horizontal="center" wrapText="1"/>
    </xf>
    <xf numFmtId="0" fontId="7" fillId="4" borderId="14" xfId="2" applyFont="1" applyFill="1" applyBorder="1" applyAlignment="1">
      <alignment horizontal="center" wrapText="1"/>
    </xf>
    <xf numFmtId="0" fontId="7" fillId="4" borderId="6" xfId="2" applyFont="1" applyFill="1" applyBorder="1" applyAlignment="1">
      <alignment horizontal="center" vertical="center"/>
    </xf>
    <xf numFmtId="0" fontId="7" fillId="4" borderId="14" xfId="2" applyFont="1" applyFill="1" applyBorder="1" applyAlignment="1">
      <alignment horizontal="center" vertical="center" wrapText="1"/>
    </xf>
    <xf numFmtId="0" fontId="7" fillId="4" borderId="5" xfId="2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11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 wrapText="1"/>
    </xf>
    <xf numFmtId="0" fontId="2" fillId="0" borderId="13" xfId="2" applyBorder="1" applyAlignment="1">
      <alignment horizontal="left" vertical="center" wrapText="1"/>
    </xf>
    <xf numFmtId="0" fontId="2" fillId="0" borderId="15" xfId="2" applyBorder="1" applyAlignment="1">
      <alignment horizontal="left" vertical="center" wrapText="1"/>
    </xf>
    <xf numFmtId="0" fontId="2" fillId="0" borderId="16" xfId="2" applyBorder="1" applyAlignment="1">
      <alignment horizontal="left" vertical="center" wrapText="1"/>
    </xf>
    <xf numFmtId="0" fontId="2" fillId="0" borderId="16" xfId="2" applyBorder="1" applyAlignment="1">
      <alignment horizontal="left" vertical="center" wrapText="1"/>
    </xf>
    <xf numFmtId="0" fontId="2" fillId="7" borderId="12" xfId="2" applyFill="1" applyBorder="1" applyAlignment="1">
      <alignment horizontal="center" vertical="center"/>
    </xf>
    <xf numFmtId="0" fontId="2" fillId="7" borderId="5" xfId="5" applyFill="1" applyBorder="1" applyAlignment="1">
      <alignment horizontal="center"/>
    </xf>
    <xf numFmtId="0" fontId="2" fillId="0" borderId="13" xfId="4" applyBorder="1" applyAlignment="1">
      <alignment horizontal="center" vertical="center"/>
    </xf>
    <xf numFmtId="0" fontId="2" fillId="0" borderId="16" xfId="4" applyBorder="1" applyAlignment="1">
      <alignment horizontal="center" vertical="center"/>
    </xf>
    <xf numFmtId="3" fontId="2" fillId="0" borderId="12" xfId="7" applyNumberFormat="1" applyFont="1" applyFill="1" applyBorder="1" applyAlignment="1">
      <alignment horizontal="center" vertical="center"/>
    </xf>
    <xf numFmtId="3" fontId="2" fillId="0" borderId="12" xfId="2" applyNumberFormat="1" applyBorder="1" applyAlignment="1">
      <alignment horizontal="center" vertical="center"/>
    </xf>
    <xf numFmtId="167" fontId="2" fillId="0" borderId="0" xfId="2" applyNumberFormat="1"/>
  </cellXfs>
  <cellStyles count="8">
    <cellStyle name="Comma 2 2" xfId="7" xr:uid="{702B3429-2139-432E-8370-266996A263E7}"/>
    <cellStyle name="Input" xfId="1" builtinId="20"/>
    <cellStyle name="Normal" xfId="0" builtinId="0"/>
    <cellStyle name="Normal 10" xfId="2" xr:uid="{5A8A3B0F-3279-4F98-8636-E229CA6C7828}"/>
    <cellStyle name="Normal 102" xfId="4" xr:uid="{283C3B57-8F97-47A3-A645-D954A93B67FE}"/>
    <cellStyle name="Normal 114" xfId="5" xr:uid="{1A0F8BFC-5824-413A-BDC7-D597B7C8B751}"/>
    <cellStyle name="Normal 115" xfId="3" xr:uid="{D4F8E3B7-FD0C-467F-941F-647621F1A5FB}"/>
    <cellStyle name="Normal 131" xfId="6" xr:uid="{51677DA0-0DFB-4910-A7E3-A6D9D312D1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647700</xdr:colOff>
      <xdr:row>0</xdr:row>
      <xdr:rowOff>57150</xdr:rowOff>
    </xdr:from>
    <xdr:ext cx="1162050" cy="1179858"/>
    <xdr:pic>
      <xdr:nvPicPr>
        <xdr:cNvPr id="2" name="Picture 2">
          <a:extLst>
            <a:ext uri="{FF2B5EF4-FFF2-40B4-BE49-F238E27FC236}">
              <a16:creationId xmlns:a16="http://schemas.microsoft.com/office/drawing/2014/main" id="{6E0A85CA-7D1C-4975-9872-685C4E02A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340"/>
          <a:ext cx="1162050" cy="11798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62CCA-D66D-4CDF-981E-1FBDAAC4576B}">
  <dimension ref="A1:AP374"/>
  <sheetViews>
    <sheetView tabSelected="1" zoomScale="85" zoomScaleNormal="85" zoomScaleSheetLayoutView="100" workbookViewId="0">
      <selection activeCell="F6" sqref="F6"/>
    </sheetView>
  </sheetViews>
  <sheetFormatPr defaultColWidth="9.109375" defaultRowHeight="13.2" x14ac:dyDescent="0.25"/>
  <cols>
    <col min="1" max="1" width="30.88671875" style="1" customWidth="1"/>
    <col min="2" max="2" width="22" style="1" hidden="1" customWidth="1"/>
    <col min="3" max="3" width="27.44140625" style="1" customWidth="1"/>
    <col min="4" max="4" width="27.44140625" style="1" hidden="1" customWidth="1"/>
    <col min="5" max="5" width="22.6640625" style="1" hidden="1" customWidth="1"/>
    <col min="6" max="6" width="21.6640625" style="1" customWidth="1"/>
    <col min="7" max="7" width="21.6640625" style="1" hidden="1" customWidth="1"/>
    <col min="8" max="8" width="22" style="1" customWidth="1"/>
    <col min="9" max="12" width="13.44140625" style="1" customWidth="1"/>
    <col min="13" max="13" width="9.6640625" style="1" customWidth="1"/>
    <col min="14" max="14" width="10.109375" style="1" customWidth="1"/>
    <col min="15" max="15" width="11.33203125" style="1" customWidth="1"/>
    <col min="16" max="16" width="11.109375" style="1" customWidth="1"/>
    <col min="17" max="17" width="13.44140625" style="1" customWidth="1"/>
    <col min="18" max="16384" width="9.109375" style="1"/>
  </cols>
  <sheetData>
    <row r="1" spans="1:42" ht="17.399999999999999" x14ac:dyDescent="0.3">
      <c r="C1" s="2" t="s">
        <v>0</v>
      </c>
      <c r="D1" s="2"/>
      <c r="E1" s="2"/>
    </row>
    <row r="2" spans="1:42" ht="17.399999999999999" x14ac:dyDescent="0.3">
      <c r="A2" s="2"/>
      <c r="B2" s="2"/>
    </row>
    <row r="3" spans="1:42" ht="15" x14ac:dyDescent="0.25">
      <c r="C3" s="3" t="s">
        <v>1</v>
      </c>
      <c r="D3" s="3"/>
      <c r="E3" s="3"/>
      <c r="K3" s="4" t="s">
        <v>2</v>
      </c>
      <c r="L3" s="1" t="s">
        <v>3</v>
      </c>
    </row>
    <row r="4" spans="1:42" x14ac:dyDescent="0.25">
      <c r="C4" s="5" t="s">
        <v>4</v>
      </c>
      <c r="D4" s="6"/>
      <c r="E4" s="5"/>
      <c r="F4" s="7"/>
      <c r="L4" s="1" t="s">
        <v>5</v>
      </c>
    </row>
    <row r="5" spans="1:42" x14ac:dyDescent="0.25">
      <c r="C5" s="1" t="s">
        <v>6</v>
      </c>
      <c r="L5" s="1" t="s">
        <v>7</v>
      </c>
    </row>
    <row r="8" spans="1:42" ht="15.6" x14ac:dyDescent="0.3">
      <c r="A8" s="8" t="s">
        <v>8</v>
      </c>
      <c r="B8" s="8"/>
    </row>
    <row r="9" spans="1:42" x14ac:dyDescent="0.25">
      <c r="A9" s="9" t="s">
        <v>9</v>
      </c>
      <c r="B9" s="9"/>
      <c r="C9" s="10" t="s">
        <v>10</v>
      </c>
      <c r="D9" s="11"/>
      <c r="E9" s="11"/>
      <c r="F9" s="12"/>
      <c r="G9" s="12"/>
      <c r="H9" s="12"/>
      <c r="I9" s="12"/>
      <c r="J9" s="12"/>
      <c r="K9" s="13"/>
      <c r="L9" s="13"/>
      <c r="M9" s="13"/>
      <c r="N9" s="13"/>
      <c r="O9" s="13"/>
      <c r="P9" s="13"/>
      <c r="Q9" s="12"/>
      <c r="R9" s="14"/>
      <c r="S9" s="15"/>
      <c r="T9" s="15"/>
    </row>
    <row r="10" spans="1:42" s="15" customFormat="1" x14ac:dyDescent="0.25">
      <c r="A10" s="16" t="s">
        <v>11</v>
      </c>
      <c r="B10" s="16"/>
      <c r="C10" s="16"/>
      <c r="D10" s="17"/>
      <c r="E10" s="17"/>
      <c r="F10" s="17"/>
      <c r="G10" s="17"/>
      <c r="H10" s="17"/>
      <c r="I10" s="17"/>
      <c r="J10" s="17"/>
      <c r="K10" s="18"/>
      <c r="L10" s="18"/>
      <c r="M10" s="18"/>
      <c r="N10" s="18"/>
      <c r="O10" s="18"/>
      <c r="P10" s="18"/>
      <c r="Q10" s="18"/>
      <c r="R10" s="14"/>
      <c r="AP10" s="1"/>
    </row>
    <row r="11" spans="1:42" s="15" customFormat="1" x14ac:dyDescent="0.25">
      <c r="A11" s="9"/>
      <c r="B11" s="9"/>
      <c r="C11" s="19"/>
      <c r="D11" s="19"/>
      <c r="E11" s="19"/>
      <c r="F11" s="19"/>
      <c r="G11" s="19"/>
      <c r="H11" s="20" t="s">
        <v>12</v>
      </c>
      <c r="I11" s="21" t="s">
        <v>13</v>
      </c>
      <c r="J11" s="22"/>
      <c r="K11" s="22"/>
      <c r="L11" s="23"/>
      <c r="M11" s="23"/>
      <c r="N11" s="23"/>
      <c r="O11" s="23"/>
      <c r="P11" s="23"/>
      <c r="Q11" s="23"/>
      <c r="R11" s="14"/>
      <c r="AP11" s="1"/>
    </row>
    <row r="12" spans="1:42" s="15" customFormat="1" x14ac:dyDescent="0.25">
      <c r="A12" s="16"/>
      <c r="B12" s="16"/>
      <c r="C12" s="24"/>
      <c r="D12" s="24"/>
      <c r="E12" s="24"/>
      <c r="F12" s="24"/>
      <c r="G12" s="24"/>
      <c r="H12" s="25"/>
      <c r="I12" s="26" t="s">
        <v>14</v>
      </c>
      <c r="J12" s="27"/>
      <c r="K12" s="27"/>
      <c r="L12" s="28"/>
      <c r="M12" s="28"/>
      <c r="N12" s="28"/>
      <c r="O12" s="28"/>
      <c r="P12" s="28"/>
      <c r="Q12" s="29"/>
      <c r="R12" s="14"/>
      <c r="AP12" s="1"/>
    </row>
    <row r="13" spans="1:42" s="15" customFormat="1" ht="12.75" customHeight="1" x14ac:dyDescent="0.25">
      <c r="A13" s="16"/>
      <c r="B13" s="16"/>
      <c r="C13" s="24" t="s">
        <v>15</v>
      </c>
      <c r="D13" s="16"/>
      <c r="E13" s="16"/>
      <c r="F13" s="16" t="s">
        <v>16</v>
      </c>
      <c r="G13" s="16"/>
      <c r="H13" s="25"/>
      <c r="I13" s="19"/>
      <c r="J13" s="30" t="s">
        <v>17</v>
      </c>
      <c r="K13" s="9" t="s">
        <v>18</v>
      </c>
      <c r="L13" s="19"/>
      <c r="M13" s="9" t="s">
        <v>19</v>
      </c>
      <c r="N13" s="9" t="s">
        <v>20</v>
      </c>
      <c r="O13" s="9" t="s">
        <v>21</v>
      </c>
      <c r="P13" s="9" t="s">
        <v>21</v>
      </c>
      <c r="Q13" s="9" t="s">
        <v>22</v>
      </c>
      <c r="R13" s="14"/>
      <c r="V13" s="31"/>
      <c r="W13" s="32"/>
      <c r="X13" s="31"/>
      <c r="AP13" s="1"/>
    </row>
    <row r="14" spans="1:42" s="15" customFormat="1" x14ac:dyDescent="0.25">
      <c r="A14" s="33" t="s">
        <v>23</v>
      </c>
      <c r="B14" s="33"/>
      <c r="C14" s="34" t="s">
        <v>24</v>
      </c>
      <c r="D14" s="33"/>
      <c r="E14" s="33"/>
      <c r="F14" s="33" t="s">
        <v>25</v>
      </c>
      <c r="G14" s="33"/>
      <c r="H14" s="35"/>
      <c r="I14" s="34" t="s">
        <v>26</v>
      </c>
      <c r="J14" s="34" t="s">
        <v>27</v>
      </c>
      <c r="K14" s="34" t="s">
        <v>27</v>
      </c>
      <c r="L14" s="34" t="s">
        <v>28</v>
      </c>
      <c r="M14" s="33" t="s">
        <v>29</v>
      </c>
      <c r="N14" s="33" t="s">
        <v>30</v>
      </c>
      <c r="O14" s="33" t="s">
        <v>29</v>
      </c>
      <c r="P14" s="33" t="s">
        <v>30</v>
      </c>
      <c r="Q14" s="33" t="s">
        <v>31</v>
      </c>
      <c r="R14" s="36"/>
      <c r="S14" s="1"/>
      <c r="T14" s="1"/>
      <c r="V14" s="31"/>
      <c r="W14" s="32"/>
      <c r="X14" s="37"/>
      <c r="AP14" s="1"/>
    </row>
    <row r="15" spans="1:42" ht="15" customHeight="1" x14ac:dyDescent="0.25">
      <c r="A15" s="38" t="s">
        <v>32</v>
      </c>
      <c r="B15" s="38" t="s">
        <v>33</v>
      </c>
      <c r="C15" s="39" t="s">
        <v>34</v>
      </c>
      <c r="D15" s="40"/>
      <c r="E15" s="41" t="s">
        <v>35</v>
      </c>
      <c r="F15" s="42" t="s">
        <v>36</v>
      </c>
      <c r="G15" s="42" t="s">
        <v>37</v>
      </c>
      <c r="H15" s="43">
        <v>4</v>
      </c>
      <c r="I15" s="44" t="s">
        <v>38</v>
      </c>
      <c r="J15" s="44" t="s">
        <v>38</v>
      </c>
      <c r="K15" s="44" t="s">
        <v>38</v>
      </c>
      <c r="L15" s="44" t="s">
        <v>38</v>
      </c>
      <c r="M15" s="45" t="s">
        <v>39</v>
      </c>
      <c r="N15" s="45" t="s">
        <v>39</v>
      </c>
      <c r="O15" s="39" t="s">
        <v>39</v>
      </c>
      <c r="P15" s="39" t="s">
        <v>39</v>
      </c>
      <c r="Q15" s="39" t="s">
        <v>39</v>
      </c>
      <c r="S15" s="46"/>
      <c r="T15" s="47"/>
      <c r="U15" s="48"/>
      <c r="V15" s="31"/>
      <c r="W15" s="32"/>
      <c r="X15" s="31"/>
    </row>
    <row r="16" spans="1:42" ht="15" customHeight="1" x14ac:dyDescent="0.25">
      <c r="A16" s="38" t="s">
        <v>40</v>
      </c>
      <c r="B16" s="38" t="s">
        <v>41</v>
      </c>
      <c r="C16" s="39" t="s">
        <v>42</v>
      </c>
      <c r="D16" s="40"/>
      <c r="E16" s="41"/>
      <c r="F16" s="42" t="s">
        <v>36</v>
      </c>
      <c r="G16" s="42" t="s">
        <v>37</v>
      </c>
      <c r="H16" s="43">
        <v>4</v>
      </c>
      <c r="I16" s="44" t="s">
        <v>43</v>
      </c>
      <c r="J16" s="49">
        <v>27.5</v>
      </c>
      <c r="K16" s="49" t="s">
        <v>44</v>
      </c>
      <c r="L16" s="49" t="s">
        <v>45</v>
      </c>
      <c r="M16" s="45" t="s">
        <v>39</v>
      </c>
      <c r="N16" s="45" t="s">
        <v>39</v>
      </c>
      <c r="O16" s="39" t="s">
        <v>39</v>
      </c>
      <c r="P16" s="39" t="s">
        <v>39</v>
      </c>
      <c r="Q16" s="39" t="s">
        <v>39</v>
      </c>
      <c r="S16" s="46"/>
      <c r="T16" s="47"/>
      <c r="U16" s="48"/>
      <c r="V16" s="31"/>
      <c r="W16" s="32"/>
      <c r="X16" s="31"/>
    </row>
    <row r="17" spans="1:24" ht="15" customHeight="1" x14ac:dyDescent="0.25">
      <c r="A17" s="38" t="s">
        <v>46</v>
      </c>
      <c r="B17" s="50" t="s">
        <v>46</v>
      </c>
      <c r="C17" s="39" t="s">
        <v>47</v>
      </c>
      <c r="D17" s="40"/>
      <c r="E17" s="51" t="s">
        <v>48</v>
      </c>
      <c r="F17" s="42" t="s">
        <v>36</v>
      </c>
      <c r="G17" s="42" t="s">
        <v>37</v>
      </c>
      <c r="H17" s="43">
        <v>4</v>
      </c>
      <c r="I17" s="44" t="s">
        <v>49</v>
      </c>
      <c r="J17" s="49">
        <v>2</v>
      </c>
      <c r="K17" s="49">
        <v>2</v>
      </c>
      <c r="L17" s="49">
        <v>3</v>
      </c>
      <c r="M17" s="45" t="s">
        <v>39</v>
      </c>
      <c r="N17" s="45" t="s">
        <v>39</v>
      </c>
      <c r="O17" s="39" t="s">
        <v>39</v>
      </c>
      <c r="P17" s="39" t="s">
        <v>39</v>
      </c>
      <c r="Q17" s="43" t="s">
        <v>39</v>
      </c>
      <c r="S17" s="52"/>
      <c r="T17" s="32"/>
      <c r="U17" s="31"/>
      <c r="V17" s="31"/>
      <c r="W17" s="32"/>
      <c r="X17" s="37"/>
    </row>
    <row r="18" spans="1:24" ht="15" customHeight="1" x14ac:dyDescent="0.25">
      <c r="A18" s="38" t="s">
        <v>50</v>
      </c>
      <c r="B18" s="38" t="s">
        <v>51</v>
      </c>
      <c r="C18" s="39" t="s">
        <v>34</v>
      </c>
      <c r="D18" s="40"/>
      <c r="E18" s="41" t="s">
        <v>35</v>
      </c>
      <c r="F18" s="45" t="s">
        <v>36</v>
      </c>
      <c r="G18" s="42" t="s">
        <v>37</v>
      </c>
      <c r="H18" s="43">
        <v>4</v>
      </c>
      <c r="I18" s="53">
        <v>7.0000000000000007E-2</v>
      </c>
      <c r="J18" s="53">
        <v>0.20499999999999999</v>
      </c>
      <c r="K18" s="53">
        <v>0.14499999999999999</v>
      </c>
      <c r="L18" s="53">
        <v>0.46</v>
      </c>
      <c r="M18" s="45" t="s">
        <v>39</v>
      </c>
      <c r="N18" s="45" t="s">
        <v>39</v>
      </c>
      <c r="O18" s="39" t="s">
        <v>39</v>
      </c>
      <c r="P18" s="39" t="s">
        <v>39</v>
      </c>
      <c r="Q18" s="43" t="s">
        <v>39</v>
      </c>
      <c r="S18" s="46"/>
      <c r="T18" s="47"/>
      <c r="U18" s="48"/>
    </row>
    <row r="19" spans="1:24" ht="15" customHeight="1" x14ac:dyDescent="0.25">
      <c r="A19" s="38" t="s">
        <v>52</v>
      </c>
      <c r="B19" s="1" t="s">
        <v>53</v>
      </c>
      <c r="C19" s="39" t="s">
        <v>34</v>
      </c>
      <c r="D19" s="40"/>
      <c r="E19" s="41" t="s">
        <v>35</v>
      </c>
      <c r="F19" s="42" t="s">
        <v>36</v>
      </c>
      <c r="G19" s="42" t="s">
        <v>37</v>
      </c>
      <c r="H19" s="43">
        <v>4</v>
      </c>
      <c r="I19" s="44">
        <v>2.1800000000000002</v>
      </c>
      <c r="J19" s="44">
        <v>2.4249999999999998</v>
      </c>
      <c r="K19" s="44">
        <v>2.2250000000000001</v>
      </c>
      <c r="L19" s="44">
        <v>3.07</v>
      </c>
      <c r="M19" s="45" t="s">
        <v>39</v>
      </c>
      <c r="N19" s="45" t="s">
        <v>39</v>
      </c>
      <c r="O19" s="39">
        <v>20</v>
      </c>
      <c r="P19" s="54">
        <f>L19</f>
        <v>3.07</v>
      </c>
      <c r="Q19" s="43" t="str">
        <f>IF(LEFT(P19,1)="&lt;",IF(O19&gt;=VALUE(RIGHT(L19,LEN(L19)-1)),"Yes","No"),IF(OR(O19&gt;=P19,P19="-"),"Yes","No"))</f>
        <v>Yes</v>
      </c>
      <c r="S19" s="52"/>
      <c r="T19" s="32"/>
      <c r="U19" s="31"/>
    </row>
    <row r="20" spans="1:24" ht="15" customHeight="1" x14ac:dyDescent="0.25">
      <c r="A20" s="38" t="s">
        <v>54</v>
      </c>
      <c r="B20" s="38" t="s">
        <v>55</v>
      </c>
      <c r="C20" s="39" t="s">
        <v>34</v>
      </c>
      <c r="D20" s="40"/>
      <c r="E20" s="41" t="s">
        <v>35</v>
      </c>
      <c r="F20" s="42" t="s">
        <v>36</v>
      </c>
      <c r="G20" s="42" t="s">
        <v>37</v>
      </c>
      <c r="H20" s="43">
        <v>4</v>
      </c>
      <c r="I20" s="44" t="s">
        <v>38</v>
      </c>
      <c r="J20" s="49" t="s">
        <v>38</v>
      </c>
      <c r="K20" s="49" t="s">
        <v>38</v>
      </c>
      <c r="L20" s="49">
        <v>2</v>
      </c>
      <c r="M20" s="45" t="s">
        <v>39</v>
      </c>
      <c r="N20" s="45" t="s">
        <v>39</v>
      </c>
      <c r="O20" s="39" t="s">
        <v>39</v>
      </c>
      <c r="P20" s="39" t="s">
        <v>39</v>
      </c>
      <c r="Q20" s="43" t="s">
        <v>39</v>
      </c>
      <c r="S20" s="46"/>
      <c r="T20" s="47"/>
      <c r="U20" s="48"/>
    </row>
    <row r="21" spans="1:24" ht="15" customHeight="1" x14ac:dyDescent="0.25">
      <c r="A21" s="38" t="s">
        <v>56</v>
      </c>
      <c r="B21" s="38" t="s">
        <v>57</v>
      </c>
      <c r="C21" s="39" t="s">
        <v>34</v>
      </c>
      <c r="D21" s="40"/>
      <c r="E21" s="41" t="s">
        <v>35</v>
      </c>
      <c r="F21" s="42" t="s">
        <v>36</v>
      </c>
      <c r="G21" s="42" t="s">
        <v>37</v>
      </c>
      <c r="H21" s="43">
        <v>4</v>
      </c>
      <c r="I21" s="53" t="s">
        <v>58</v>
      </c>
      <c r="J21" s="53">
        <v>0.06</v>
      </c>
      <c r="K21" s="53">
        <v>0.06</v>
      </c>
      <c r="L21" s="53">
        <v>7.0000000000000007E-2</v>
      </c>
      <c r="M21" s="45" t="s">
        <v>39</v>
      </c>
      <c r="N21" s="45" t="s">
        <v>39</v>
      </c>
      <c r="O21" s="39">
        <v>5</v>
      </c>
      <c r="P21" s="55">
        <f>L21</f>
        <v>7.0000000000000007E-2</v>
      </c>
      <c r="Q21" s="43" t="str">
        <f>IF(LEFT(P21,1)="&lt;",IF(O21&gt;=VALUE(RIGHT(L21,LEN(L21)-1)),"Yes","No"),IF(OR(O21&gt;=P21,P21="-"),"Yes","No"))</f>
        <v>Yes</v>
      </c>
      <c r="S21" s="52"/>
      <c r="T21" s="32"/>
      <c r="U21" s="31"/>
    </row>
    <row r="22" spans="1:24" ht="15" customHeight="1" x14ac:dyDescent="0.25">
      <c r="A22" s="38" t="s">
        <v>59</v>
      </c>
      <c r="B22" s="38" t="s">
        <v>60</v>
      </c>
      <c r="C22" s="39" t="s">
        <v>34</v>
      </c>
      <c r="D22" s="40"/>
      <c r="E22" s="41" t="s">
        <v>35</v>
      </c>
      <c r="F22" s="42" t="s">
        <v>36</v>
      </c>
      <c r="G22" s="42" t="s">
        <v>37</v>
      </c>
      <c r="H22" s="43">
        <v>4</v>
      </c>
      <c r="I22" s="49">
        <v>2</v>
      </c>
      <c r="J22" s="49">
        <v>3.25</v>
      </c>
      <c r="K22" s="49">
        <v>3.5</v>
      </c>
      <c r="L22" s="49">
        <v>4</v>
      </c>
      <c r="M22" s="45" t="s">
        <v>39</v>
      </c>
      <c r="N22" s="45" t="s">
        <v>39</v>
      </c>
      <c r="O22" s="39" t="s">
        <v>39</v>
      </c>
      <c r="P22" s="39" t="s">
        <v>39</v>
      </c>
      <c r="Q22" s="43" t="s">
        <v>39</v>
      </c>
      <c r="R22" s="56"/>
      <c r="S22" s="46"/>
      <c r="T22" s="47"/>
      <c r="U22" s="48"/>
    </row>
    <row r="23" spans="1:24" ht="15" customHeight="1" x14ac:dyDescent="0.25">
      <c r="A23" s="38" t="s">
        <v>61</v>
      </c>
      <c r="B23" s="38" t="s">
        <v>61</v>
      </c>
      <c r="C23" s="45" t="s">
        <v>61</v>
      </c>
      <c r="D23" s="45"/>
      <c r="E23" s="45" t="s">
        <v>61</v>
      </c>
      <c r="F23" s="42" t="s">
        <v>36</v>
      </c>
      <c r="G23" s="42" t="s">
        <v>37</v>
      </c>
      <c r="H23" s="43">
        <v>4</v>
      </c>
      <c r="I23" s="53">
        <v>7.29</v>
      </c>
      <c r="J23" s="53">
        <v>7.4175000000000004</v>
      </c>
      <c r="K23" s="53">
        <v>7.3550000000000004</v>
      </c>
      <c r="L23" s="53">
        <v>7.67</v>
      </c>
      <c r="M23" s="39" t="s">
        <v>39</v>
      </c>
      <c r="N23" s="39" t="s">
        <v>39</v>
      </c>
      <c r="O23" s="57" t="s">
        <v>62</v>
      </c>
      <c r="P23" s="58" t="str">
        <f>TEXT(I23,"0.00")&amp;" - "&amp;TEXT(L23,"0.00")</f>
        <v>7.29 - 7.67</v>
      </c>
      <c r="Q23" s="43" t="str">
        <f>IF(AND(I23&gt;=6.5,L23&lt;=8.5),"Yes","No")</f>
        <v>Yes</v>
      </c>
      <c r="S23" s="46"/>
      <c r="T23" s="48"/>
      <c r="U23" s="48"/>
    </row>
    <row r="24" spans="1:24" x14ac:dyDescent="0.25">
      <c r="I24" s="59"/>
      <c r="J24" s="59"/>
      <c r="K24" s="59"/>
      <c r="L24" s="59"/>
    </row>
    <row r="25" spans="1:24" hidden="1" x14ac:dyDescent="0.25">
      <c r="A25" s="60"/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</row>
    <row r="26" spans="1:24" ht="25.5" hidden="1" customHeight="1" x14ac:dyDescent="0.25">
      <c r="A26" s="60"/>
      <c r="B26" s="60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S26" s="32"/>
      <c r="T26" s="62"/>
      <c r="U26" s="62"/>
      <c r="V26" s="62"/>
      <c r="W26" s="62"/>
    </row>
    <row r="27" spans="1:24" x14ac:dyDescent="0.25">
      <c r="A27" s="63"/>
      <c r="B27" s="63"/>
      <c r="C27" s="32"/>
      <c r="D27" s="32"/>
      <c r="E27" s="32"/>
      <c r="F27" s="32"/>
      <c r="G27" s="32"/>
      <c r="H27" s="32"/>
      <c r="I27" s="32"/>
      <c r="J27" s="32"/>
      <c r="K27" s="62"/>
      <c r="S27" s="32"/>
      <c r="T27" s="64"/>
      <c r="U27" s="64"/>
      <c r="V27" s="64"/>
      <c r="W27" s="64"/>
    </row>
    <row r="28" spans="1:24" x14ac:dyDescent="0.2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S28" s="32"/>
      <c r="T28" s="66"/>
      <c r="U28" s="66"/>
      <c r="V28" s="66"/>
      <c r="W28" s="66"/>
    </row>
    <row r="29" spans="1:24" x14ac:dyDescent="0.25">
      <c r="A29" s="9" t="s">
        <v>63</v>
      </c>
      <c r="B29" s="9"/>
      <c r="C29" s="10" t="s">
        <v>64</v>
      </c>
      <c r="D29" s="11"/>
      <c r="E29" s="11"/>
      <c r="F29" s="12"/>
      <c r="G29" s="12"/>
      <c r="H29" s="12"/>
      <c r="I29" s="12"/>
      <c r="J29" s="12"/>
      <c r="K29" s="13"/>
      <c r="L29" s="13"/>
      <c r="M29" s="13"/>
      <c r="N29" s="13"/>
      <c r="O29" s="13"/>
      <c r="P29" s="13"/>
      <c r="Q29" s="67"/>
      <c r="S29" s="32"/>
      <c r="T29" s="66"/>
      <c r="U29" s="66"/>
      <c r="V29" s="66"/>
      <c r="W29" s="66"/>
    </row>
    <row r="30" spans="1:24" x14ac:dyDescent="0.25">
      <c r="A30" s="68" t="s">
        <v>65</v>
      </c>
      <c r="B30" s="68"/>
      <c r="C30" s="16"/>
      <c r="D30" s="17"/>
      <c r="E30" s="17"/>
      <c r="F30" s="17"/>
      <c r="G30" s="17"/>
      <c r="H30" s="17"/>
      <c r="I30" s="17"/>
      <c r="J30" s="17"/>
      <c r="K30" s="18"/>
      <c r="L30" s="18"/>
      <c r="M30" s="18"/>
      <c r="N30" s="18"/>
      <c r="O30" s="18"/>
      <c r="P30" s="18"/>
      <c r="Q30" s="69"/>
      <c r="S30" s="32"/>
      <c r="T30" s="32"/>
      <c r="U30" s="66"/>
      <c r="V30" s="32"/>
      <c r="W30" s="32"/>
    </row>
    <row r="31" spans="1:24" ht="12.75" customHeight="1" x14ac:dyDescent="0.25">
      <c r="A31" s="9"/>
      <c r="B31" s="9"/>
      <c r="C31" s="19"/>
      <c r="D31" s="19"/>
      <c r="E31" s="19"/>
      <c r="F31" s="19"/>
      <c r="G31" s="19"/>
      <c r="H31" s="20" t="s">
        <v>66</v>
      </c>
      <c r="I31" s="21" t="s">
        <v>13</v>
      </c>
      <c r="J31" s="22"/>
      <c r="K31" s="22"/>
      <c r="L31" s="23"/>
      <c r="M31" s="23"/>
      <c r="N31" s="23"/>
      <c r="O31" s="23"/>
      <c r="P31" s="23"/>
      <c r="Q31" s="23"/>
      <c r="S31" s="32"/>
      <c r="T31" s="66"/>
      <c r="U31" s="66"/>
      <c r="V31" s="66"/>
      <c r="W31" s="66"/>
    </row>
    <row r="32" spans="1:24" x14ac:dyDescent="0.25">
      <c r="A32" s="16"/>
      <c r="B32" s="16"/>
      <c r="C32" s="24"/>
      <c r="D32" s="24"/>
      <c r="E32" s="24"/>
      <c r="F32" s="24"/>
      <c r="G32" s="24"/>
      <c r="H32" s="25"/>
      <c r="I32" s="26" t="s">
        <v>14</v>
      </c>
      <c r="J32" s="27"/>
      <c r="K32" s="27"/>
      <c r="L32" s="28"/>
      <c r="M32" s="28"/>
      <c r="N32" s="28"/>
      <c r="O32" s="28"/>
      <c r="P32" s="28"/>
      <c r="Q32" s="29"/>
      <c r="S32" s="32"/>
      <c r="T32" s="62"/>
      <c r="U32" s="62"/>
      <c r="V32" s="62"/>
      <c r="W32" s="62"/>
    </row>
    <row r="33" spans="1:23" x14ac:dyDescent="0.25">
      <c r="A33" s="16"/>
      <c r="B33" s="16"/>
      <c r="C33" s="24" t="s">
        <v>15</v>
      </c>
      <c r="D33" s="16"/>
      <c r="E33" s="16"/>
      <c r="F33" s="16" t="s">
        <v>16</v>
      </c>
      <c r="G33" s="16"/>
      <c r="H33" s="25"/>
      <c r="I33" s="19"/>
      <c r="J33" s="30" t="s">
        <v>17</v>
      </c>
      <c r="K33" s="9" t="s">
        <v>18</v>
      </c>
      <c r="L33" s="19"/>
      <c r="M33" s="9" t="s">
        <v>19</v>
      </c>
      <c r="N33" s="9" t="s">
        <v>20</v>
      </c>
      <c r="O33" s="9" t="s">
        <v>21</v>
      </c>
      <c r="P33" s="9" t="s">
        <v>21</v>
      </c>
      <c r="Q33" s="9" t="s">
        <v>22</v>
      </c>
      <c r="S33" s="32"/>
      <c r="T33" s="66"/>
      <c r="U33" s="66"/>
      <c r="V33" s="66"/>
      <c r="W33" s="66"/>
    </row>
    <row r="34" spans="1:23" x14ac:dyDescent="0.25">
      <c r="A34" s="33" t="s">
        <v>23</v>
      </c>
      <c r="B34" s="33"/>
      <c r="C34" s="34" t="s">
        <v>24</v>
      </c>
      <c r="D34" s="33"/>
      <c r="E34" s="33"/>
      <c r="F34" s="33" t="s">
        <v>25</v>
      </c>
      <c r="G34" s="33"/>
      <c r="H34" s="35"/>
      <c r="I34" s="34" t="s">
        <v>26</v>
      </c>
      <c r="J34" s="34" t="s">
        <v>27</v>
      </c>
      <c r="K34" s="34" t="s">
        <v>27</v>
      </c>
      <c r="L34" s="34" t="s">
        <v>28</v>
      </c>
      <c r="M34" s="33" t="s">
        <v>29</v>
      </c>
      <c r="N34" s="33" t="s">
        <v>30</v>
      </c>
      <c r="O34" s="33" t="s">
        <v>29</v>
      </c>
      <c r="P34" s="33" t="s">
        <v>30</v>
      </c>
      <c r="Q34" s="33" t="s">
        <v>31</v>
      </c>
    </row>
    <row r="35" spans="1:23" ht="15" customHeight="1" x14ac:dyDescent="0.25">
      <c r="A35" s="38" t="s">
        <v>32</v>
      </c>
      <c r="B35" s="38" t="s">
        <v>33</v>
      </c>
      <c r="C35" s="39" t="s">
        <v>34</v>
      </c>
      <c r="D35" s="40"/>
      <c r="E35" s="41" t="s">
        <v>35</v>
      </c>
      <c r="F35" s="45" t="s">
        <v>67</v>
      </c>
      <c r="G35" s="45"/>
      <c r="H35" s="70" t="s">
        <v>68</v>
      </c>
      <c r="I35" s="70" t="s">
        <v>68</v>
      </c>
      <c r="J35" s="70" t="s">
        <v>68</v>
      </c>
      <c r="K35" s="70" t="s">
        <v>68</v>
      </c>
      <c r="L35" s="70" t="s">
        <v>68</v>
      </c>
      <c r="M35" s="45" t="s">
        <v>39</v>
      </c>
      <c r="N35" s="45" t="s">
        <v>39</v>
      </c>
      <c r="O35" s="45" t="s">
        <v>39</v>
      </c>
      <c r="P35" s="45" t="s">
        <v>39</v>
      </c>
      <c r="Q35" s="43" t="s">
        <v>39</v>
      </c>
    </row>
    <row r="36" spans="1:23" x14ac:dyDescent="0.25">
      <c r="A36" s="38" t="s">
        <v>46</v>
      </c>
      <c r="B36" s="38" t="s">
        <v>46</v>
      </c>
      <c r="C36" s="39" t="s">
        <v>47</v>
      </c>
      <c r="D36" s="40"/>
      <c r="E36" s="41" t="s">
        <v>48</v>
      </c>
      <c r="F36" s="45" t="s">
        <v>67</v>
      </c>
      <c r="G36" s="45"/>
      <c r="H36" s="70" t="s">
        <v>68</v>
      </c>
      <c r="I36" s="70" t="s">
        <v>68</v>
      </c>
      <c r="J36" s="70" t="s">
        <v>68</v>
      </c>
      <c r="K36" s="70" t="s">
        <v>68</v>
      </c>
      <c r="L36" s="70" t="s">
        <v>68</v>
      </c>
      <c r="M36" s="45" t="s">
        <v>39</v>
      </c>
      <c r="N36" s="45" t="s">
        <v>39</v>
      </c>
      <c r="O36" s="45" t="s">
        <v>39</v>
      </c>
      <c r="P36" s="45" t="s">
        <v>39</v>
      </c>
      <c r="Q36" s="43" t="s">
        <v>39</v>
      </c>
    </row>
    <row r="37" spans="1:23" x14ac:dyDescent="0.25">
      <c r="A37" s="38" t="s">
        <v>50</v>
      </c>
      <c r="B37" s="38" t="s">
        <v>51</v>
      </c>
      <c r="C37" s="39" t="s">
        <v>34</v>
      </c>
      <c r="D37" s="40"/>
      <c r="E37" s="41" t="s">
        <v>35</v>
      </c>
      <c r="F37" s="45" t="s">
        <v>67</v>
      </c>
      <c r="G37" s="45"/>
      <c r="H37" s="70" t="s">
        <v>68</v>
      </c>
      <c r="I37" s="70" t="s">
        <v>68</v>
      </c>
      <c r="J37" s="70" t="s">
        <v>68</v>
      </c>
      <c r="K37" s="70" t="s">
        <v>68</v>
      </c>
      <c r="L37" s="70" t="s">
        <v>68</v>
      </c>
      <c r="M37" s="45" t="s">
        <v>39</v>
      </c>
      <c r="N37" s="45" t="s">
        <v>39</v>
      </c>
      <c r="O37" s="45" t="s">
        <v>39</v>
      </c>
      <c r="P37" s="45" t="s">
        <v>39</v>
      </c>
      <c r="Q37" s="43" t="s">
        <v>39</v>
      </c>
    </row>
    <row r="38" spans="1:23" x14ac:dyDescent="0.25">
      <c r="A38" s="38" t="s">
        <v>52</v>
      </c>
      <c r="B38" s="38" t="s">
        <v>53</v>
      </c>
      <c r="C38" s="39" t="s">
        <v>34</v>
      </c>
      <c r="D38" s="40"/>
      <c r="E38" s="41" t="s">
        <v>35</v>
      </c>
      <c r="F38" s="45" t="s">
        <v>67</v>
      </c>
      <c r="G38" s="45"/>
      <c r="H38" s="70" t="s">
        <v>68</v>
      </c>
      <c r="I38" s="70" t="s">
        <v>68</v>
      </c>
      <c r="J38" s="70" t="s">
        <v>68</v>
      </c>
      <c r="K38" s="70" t="s">
        <v>68</v>
      </c>
      <c r="L38" s="70" t="s">
        <v>68</v>
      </c>
      <c r="M38" s="45" t="s">
        <v>39</v>
      </c>
      <c r="N38" s="45" t="s">
        <v>39</v>
      </c>
      <c r="O38" s="45" t="s">
        <v>39</v>
      </c>
      <c r="P38" s="45" t="s">
        <v>39</v>
      </c>
      <c r="Q38" s="43" t="s">
        <v>39</v>
      </c>
    </row>
    <row r="39" spans="1:23" x14ac:dyDescent="0.25">
      <c r="A39" s="38" t="s">
        <v>54</v>
      </c>
      <c r="B39" s="38" t="s">
        <v>55</v>
      </c>
      <c r="C39" s="39" t="s">
        <v>34</v>
      </c>
      <c r="D39" s="40"/>
      <c r="E39" s="41" t="s">
        <v>35</v>
      </c>
      <c r="F39" s="45" t="s">
        <v>67</v>
      </c>
      <c r="G39" s="45"/>
      <c r="H39" s="70" t="s">
        <v>68</v>
      </c>
      <c r="I39" s="70" t="s">
        <v>68</v>
      </c>
      <c r="J39" s="70" t="s">
        <v>68</v>
      </c>
      <c r="K39" s="70" t="s">
        <v>68</v>
      </c>
      <c r="L39" s="70" t="s">
        <v>68</v>
      </c>
      <c r="M39" s="45" t="s">
        <v>39</v>
      </c>
      <c r="N39" s="45" t="s">
        <v>39</v>
      </c>
      <c r="O39" s="45" t="s">
        <v>39</v>
      </c>
      <c r="P39" s="45" t="s">
        <v>39</v>
      </c>
      <c r="Q39" s="43" t="s">
        <v>39</v>
      </c>
    </row>
    <row r="40" spans="1:23" x14ac:dyDescent="0.25">
      <c r="A40" s="38" t="s">
        <v>56</v>
      </c>
      <c r="B40" s="38" t="s">
        <v>57</v>
      </c>
      <c r="C40" s="39" t="s">
        <v>34</v>
      </c>
      <c r="D40" s="40"/>
      <c r="E40" s="41" t="s">
        <v>35</v>
      </c>
      <c r="F40" s="45" t="s">
        <v>67</v>
      </c>
      <c r="G40" s="45"/>
      <c r="H40" s="70" t="s">
        <v>68</v>
      </c>
      <c r="I40" s="70" t="s">
        <v>68</v>
      </c>
      <c r="J40" s="70" t="s">
        <v>68</v>
      </c>
      <c r="K40" s="70" t="s">
        <v>68</v>
      </c>
      <c r="L40" s="70" t="s">
        <v>68</v>
      </c>
      <c r="M40" s="45" t="s">
        <v>39</v>
      </c>
      <c r="N40" s="45" t="s">
        <v>39</v>
      </c>
      <c r="O40" s="45" t="s">
        <v>39</v>
      </c>
      <c r="P40" s="45" t="s">
        <v>39</v>
      </c>
      <c r="Q40" s="43" t="s">
        <v>39</v>
      </c>
    </row>
    <row r="41" spans="1:23" x14ac:dyDescent="0.25">
      <c r="A41" s="38" t="s">
        <v>59</v>
      </c>
      <c r="B41" s="38" t="s">
        <v>60</v>
      </c>
      <c r="C41" s="39" t="s">
        <v>34</v>
      </c>
      <c r="D41" s="40"/>
      <c r="E41" s="41" t="s">
        <v>35</v>
      </c>
      <c r="F41" s="45" t="s">
        <v>67</v>
      </c>
      <c r="G41" s="45"/>
      <c r="H41" s="70" t="s">
        <v>68</v>
      </c>
      <c r="I41" s="70" t="s">
        <v>68</v>
      </c>
      <c r="J41" s="70" t="s">
        <v>68</v>
      </c>
      <c r="K41" s="70" t="s">
        <v>68</v>
      </c>
      <c r="L41" s="70" t="s">
        <v>68</v>
      </c>
      <c r="M41" s="45" t="s">
        <v>39</v>
      </c>
      <c r="N41" s="45" t="s">
        <v>39</v>
      </c>
      <c r="O41" s="45" t="s">
        <v>39</v>
      </c>
      <c r="P41" s="45" t="s">
        <v>39</v>
      </c>
      <c r="Q41" s="43" t="s">
        <v>39</v>
      </c>
    </row>
    <row r="42" spans="1:23" ht="15" customHeight="1" x14ac:dyDescent="0.25">
      <c r="A42" s="38" t="s">
        <v>61</v>
      </c>
      <c r="B42" s="38" t="s">
        <v>61</v>
      </c>
      <c r="C42" s="45" t="s">
        <v>61</v>
      </c>
      <c r="D42" s="45"/>
      <c r="E42" s="45" t="s">
        <v>61</v>
      </c>
      <c r="F42" s="45" t="s">
        <v>67</v>
      </c>
      <c r="G42" s="45"/>
      <c r="H42" s="70" t="s">
        <v>68</v>
      </c>
      <c r="I42" s="70" t="s">
        <v>68</v>
      </c>
      <c r="J42" s="70" t="s">
        <v>68</v>
      </c>
      <c r="K42" s="70" t="s">
        <v>68</v>
      </c>
      <c r="L42" s="70" t="s">
        <v>68</v>
      </c>
      <c r="M42" s="45" t="s">
        <v>39</v>
      </c>
      <c r="N42" s="45" t="s">
        <v>39</v>
      </c>
      <c r="O42" s="45" t="s">
        <v>39</v>
      </c>
      <c r="P42" s="45" t="s">
        <v>39</v>
      </c>
      <c r="Q42" s="43" t="s">
        <v>39</v>
      </c>
    </row>
    <row r="43" spans="1:23" x14ac:dyDescent="0.25">
      <c r="A43" s="52" t="s">
        <v>69</v>
      </c>
    </row>
    <row r="44" spans="1:23" x14ac:dyDescent="0.25">
      <c r="A44" s="63"/>
      <c r="B44" s="63"/>
      <c r="C44" s="32"/>
      <c r="D44" s="32"/>
      <c r="E44" s="32"/>
      <c r="F44" s="32"/>
      <c r="G44" s="32"/>
      <c r="H44" s="32"/>
      <c r="I44" s="32"/>
      <c r="J44" s="32"/>
      <c r="K44" s="62"/>
      <c r="S44" s="32"/>
      <c r="T44" s="64"/>
      <c r="U44" s="64"/>
      <c r="V44" s="64"/>
      <c r="W44" s="64"/>
    </row>
    <row r="45" spans="1:23" x14ac:dyDescent="0.25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S45" s="32"/>
      <c r="T45" s="66"/>
      <c r="U45" s="66"/>
      <c r="V45" s="66"/>
      <c r="W45" s="66"/>
    </row>
    <row r="46" spans="1:23" x14ac:dyDescent="0.25">
      <c r="A46" s="9" t="s">
        <v>70</v>
      </c>
      <c r="B46" s="9"/>
      <c r="C46" s="10" t="s">
        <v>71</v>
      </c>
      <c r="D46" s="11"/>
      <c r="E46" s="11"/>
      <c r="F46" s="12"/>
      <c r="G46" s="12"/>
      <c r="H46" s="12"/>
      <c r="I46" s="12"/>
      <c r="J46" s="12"/>
      <c r="K46" s="13"/>
      <c r="L46" s="13"/>
      <c r="M46" s="13"/>
      <c r="N46" s="13"/>
      <c r="O46" s="13"/>
      <c r="P46" s="13"/>
      <c r="Q46" s="67"/>
      <c r="S46" s="32"/>
      <c r="T46" s="66"/>
      <c r="U46" s="66"/>
      <c r="V46" s="66"/>
      <c r="W46" s="66"/>
    </row>
    <row r="47" spans="1:23" x14ac:dyDescent="0.25">
      <c r="A47" s="68" t="s">
        <v>72</v>
      </c>
      <c r="B47" s="68"/>
      <c r="C47" s="16"/>
      <c r="D47" s="17"/>
      <c r="E47" s="17"/>
      <c r="F47" s="17"/>
      <c r="G47" s="17"/>
      <c r="H47" s="17"/>
      <c r="I47" s="17"/>
      <c r="J47" s="17"/>
      <c r="K47" s="18"/>
      <c r="L47" s="18"/>
      <c r="M47" s="18"/>
      <c r="N47" s="18"/>
      <c r="O47" s="18"/>
      <c r="P47" s="18"/>
      <c r="Q47" s="69"/>
      <c r="S47" s="32"/>
      <c r="T47" s="32"/>
      <c r="U47" s="66"/>
      <c r="V47" s="32"/>
      <c r="W47" s="32"/>
    </row>
    <row r="48" spans="1:23" ht="12.75" customHeight="1" x14ac:dyDescent="0.25">
      <c r="A48" s="9"/>
      <c r="B48" s="9"/>
      <c r="C48" s="19"/>
      <c r="D48" s="19"/>
      <c r="E48" s="19"/>
      <c r="F48" s="19"/>
      <c r="G48" s="19"/>
      <c r="H48" s="20" t="s">
        <v>66</v>
      </c>
      <c r="I48" s="21" t="s">
        <v>13</v>
      </c>
      <c r="J48" s="22"/>
      <c r="K48" s="22"/>
      <c r="L48" s="23"/>
      <c r="M48" s="23"/>
      <c r="N48" s="23"/>
      <c r="O48" s="23"/>
      <c r="P48" s="23"/>
      <c r="Q48" s="23"/>
      <c r="S48" s="32"/>
      <c r="T48" s="66"/>
      <c r="U48" s="66"/>
      <c r="V48" s="66"/>
      <c r="W48" s="66"/>
    </row>
    <row r="49" spans="1:23" x14ac:dyDescent="0.25">
      <c r="A49" s="16"/>
      <c r="B49" s="16"/>
      <c r="C49" s="24"/>
      <c r="D49" s="24"/>
      <c r="E49" s="24"/>
      <c r="F49" s="24"/>
      <c r="G49" s="24"/>
      <c r="H49" s="25"/>
      <c r="I49" s="26" t="s">
        <v>14</v>
      </c>
      <c r="J49" s="27"/>
      <c r="K49" s="27"/>
      <c r="L49" s="28"/>
      <c r="M49" s="28"/>
      <c r="N49" s="28"/>
      <c r="O49" s="28"/>
      <c r="P49" s="28"/>
      <c r="Q49" s="29"/>
      <c r="S49" s="32"/>
      <c r="T49" s="62"/>
      <c r="U49" s="62"/>
      <c r="V49" s="62"/>
      <c r="W49" s="62"/>
    </row>
    <row r="50" spans="1:23" x14ac:dyDescent="0.25">
      <c r="A50" s="16"/>
      <c r="B50" s="16"/>
      <c r="C50" s="24" t="s">
        <v>15</v>
      </c>
      <c r="D50" s="16"/>
      <c r="E50" s="16"/>
      <c r="F50" s="16" t="s">
        <v>16</v>
      </c>
      <c r="G50" s="16"/>
      <c r="H50" s="25"/>
      <c r="I50" s="19"/>
      <c r="J50" s="30" t="s">
        <v>17</v>
      </c>
      <c r="K50" s="9" t="s">
        <v>18</v>
      </c>
      <c r="L50" s="19"/>
      <c r="M50" s="9" t="s">
        <v>19</v>
      </c>
      <c r="N50" s="9" t="s">
        <v>20</v>
      </c>
      <c r="O50" s="9" t="s">
        <v>21</v>
      </c>
      <c r="P50" s="9" t="s">
        <v>21</v>
      </c>
      <c r="Q50" s="9" t="s">
        <v>22</v>
      </c>
      <c r="S50" s="32"/>
      <c r="T50" s="66"/>
      <c r="U50" s="66"/>
      <c r="V50" s="66"/>
      <c r="W50" s="66"/>
    </row>
    <row r="51" spans="1:23" x14ac:dyDescent="0.25">
      <c r="A51" s="33" t="s">
        <v>23</v>
      </c>
      <c r="B51" s="33"/>
      <c r="C51" s="34" t="s">
        <v>24</v>
      </c>
      <c r="D51" s="33"/>
      <c r="E51" s="33"/>
      <c r="F51" s="33" t="s">
        <v>25</v>
      </c>
      <c r="G51" s="33"/>
      <c r="H51" s="35"/>
      <c r="I51" s="34" t="s">
        <v>26</v>
      </c>
      <c r="J51" s="34" t="s">
        <v>27</v>
      </c>
      <c r="K51" s="34" t="s">
        <v>27</v>
      </c>
      <c r="L51" s="34" t="s">
        <v>28</v>
      </c>
      <c r="M51" s="33" t="s">
        <v>29</v>
      </c>
      <c r="N51" s="33" t="s">
        <v>30</v>
      </c>
      <c r="O51" s="33" t="s">
        <v>29</v>
      </c>
      <c r="P51" s="33" t="s">
        <v>30</v>
      </c>
      <c r="Q51" s="33" t="s">
        <v>31</v>
      </c>
    </row>
    <row r="52" spans="1:23" ht="15" customHeight="1" x14ac:dyDescent="0.25">
      <c r="A52" s="38" t="s">
        <v>32</v>
      </c>
      <c r="B52" s="38" t="s">
        <v>33</v>
      </c>
      <c r="C52" s="39" t="s">
        <v>34</v>
      </c>
      <c r="D52" s="40"/>
      <c r="E52" s="41" t="s">
        <v>35</v>
      </c>
      <c r="F52" s="42" t="s">
        <v>36</v>
      </c>
      <c r="G52" s="42" t="s">
        <v>37</v>
      </c>
      <c r="H52" s="71">
        <v>4</v>
      </c>
      <c r="I52" s="71">
        <v>3</v>
      </c>
      <c r="J52" s="72">
        <v>3.5</v>
      </c>
      <c r="K52" s="72">
        <v>3.5</v>
      </c>
      <c r="L52" s="71">
        <v>4</v>
      </c>
      <c r="M52" s="45" t="s">
        <v>39</v>
      </c>
      <c r="N52" s="45" t="s">
        <v>39</v>
      </c>
      <c r="O52" s="45">
        <v>20</v>
      </c>
      <c r="P52" s="70">
        <f>L52</f>
        <v>4</v>
      </c>
      <c r="Q52" s="43" t="str">
        <f>IF(LEFT(P52,1)="&lt;",IF(O52&gt;=VALUE(RIGHT(L52,LEN(L52)-1)),"Yes","No"),IF(OR(O52&gt;=P52,P52="-"),"Yes","No"))</f>
        <v>Yes</v>
      </c>
    </row>
    <row r="53" spans="1:23" ht="15" customHeight="1" x14ac:dyDescent="0.25">
      <c r="A53" s="38" t="s">
        <v>40</v>
      </c>
      <c r="B53" s="38" t="s">
        <v>41</v>
      </c>
      <c r="C53" s="39" t="s">
        <v>42</v>
      </c>
      <c r="D53" s="40"/>
      <c r="E53" s="41"/>
      <c r="F53" s="42" t="s">
        <v>36</v>
      </c>
      <c r="G53" s="42" t="s">
        <v>37</v>
      </c>
      <c r="H53" s="71">
        <v>4</v>
      </c>
      <c r="I53" s="71">
        <v>39000</v>
      </c>
      <c r="J53" s="71">
        <v>166000</v>
      </c>
      <c r="K53" s="71">
        <v>62500</v>
      </c>
      <c r="L53" s="71">
        <v>500000</v>
      </c>
      <c r="M53" s="45" t="s">
        <v>39</v>
      </c>
      <c r="N53" s="45" t="s">
        <v>39</v>
      </c>
      <c r="O53" s="45" t="s">
        <v>39</v>
      </c>
      <c r="P53" s="45" t="s">
        <v>39</v>
      </c>
      <c r="Q53" s="43" t="s">
        <v>39</v>
      </c>
    </row>
    <row r="54" spans="1:23" ht="15" customHeight="1" x14ac:dyDescent="0.25">
      <c r="A54" s="38" t="s">
        <v>50</v>
      </c>
      <c r="B54" s="38" t="s">
        <v>51</v>
      </c>
      <c r="C54" s="39" t="s">
        <v>34</v>
      </c>
      <c r="D54" s="40"/>
      <c r="E54" s="41" t="s">
        <v>35</v>
      </c>
      <c r="F54" s="42" t="s">
        <v>36</v>
      </c>
      <c r="G54" s="42" t="s">
        <v>37</v>
      </c>
      <c r="H54" s="71">
        <v>4</v>
      </c>
      <c r="I54" s="71">
        <v>0.83</v>
      </c>
      <c r="J54" s="73">
        <v>1.2275</v>
      </c>
      <c r="K54" s="73">
        <v>0.995</v>
      </c>
      <c r="L54" s="73">
        <v>2.09</v>
      </c>
      <c r="M54" s="45" t="s">
        <v>39</v>
      </c>
      <c r="N54" s="45" t="s">
        <v>39</v>
      </c>
      <c r="O54" s="45">
        <v>5</v>
      </c>
      <c r="P54" s="55">
        <f>L54</f>
        <v>2.09</v>
      </c>
      <c r="Q54" s="43" t="str">
        <f>IF(LEFT(P54,1)="&lt;",IF(O54&gt;=VALUE(RIGHT(L54,LEN(L54)-1)),"Yes","No"),IF(OR(O54&gt;=P54,P54="-"),"Yes","No"))</f>
        <v>Yes</v>
      </c>
    </row>
    <row r="55" spans="1:23" ht="15" customHeight="1" x14ac:dyDescent="0.25">
      <c r="A55" s="38" t="s">
        <v>52</v>
      </c>
      <c r="B55" s="1" t="s">
        <v>53</v>
      </c>
      <c r="C55" s="39" t="s">
        <v>34</v>
      </c>
      <c r="D55" s="40"/>
      <c r="E55" s="41" t="s">
        <v>35</v>
      </c>
      <c r="F55" s="42" t="s">
        <v>36</v>
      </c>
      <c r="G55" s="42" t="s">
        <v>37</v>
      </c>
      <c r="H55" s="71">
        <v>4</v>
      </c>
      <c r="I55" s="73">
        <v>4.38</v>
      </c>
      <c r="J55" s="73">
        <v>5.72</v>
      </c>
      <c r="K55" s="73">
        <v>5.6950000000000003</v>
      </c>
      <c r="L55" s="73">
        <v>7.11</v>
      </c>
      <c r="M55" s="45" t="s">
        <v>39</v>
      </c>
      <c r="N55" s="45" t="s">
        <v>39</v>
      </c>
      <c r="O55" s="45" t="s">
        <v>39</v>
      </c>
      <c r="P55" s="45" t="s">
        <v>39</v>
      </c>
      <c r="Q55" s="43" t="s">
        <v>39</v>
      </c>
    </row>
    <row r="56" spans="1:23" ht="15" customHeight="1" x14ac:dyDescent="0.25">
      <c r="A56" s="38" t="s">
        <v>54</v>
      </c>
      <c r="B56" s="38" t="s">
        <v>55</v>
      </c>
      <c r="C56" s="39" t="s">
        <v>34</v>
      </c>
      <c r="D56" s="40"/>
      <c r="E56" s="41" t="s">
        <v>35</v>
      </c>
      <c r="F56" s="42" t="s">
        <v>36</v>
      </c>
      <c r="G56" s="42" t="s">
        <v>37</v>
      </c>
      <c r="H56" s="71">
        <v>4</v>
      </c>
      <c r="I56" s="71" t="s">
        <v>38</v>
      </c>
      <c r="J56" s="71" t="s">
        <v>38</v>
      </c>
      <c r="K56" s="71" t="s">
        <v>38</v>
      </c>
      <c r="L56" s="71" t="s">
        <v>38</v>
      </c>
      <c r="M56" s="45" t="s">
        <v>39</v>
      </c>
      <c r="N56" s="45" t="s">
        <v>39</v>
      </c>
      <c r="O56" s="45" t="s">
        <v>39</v>
      </c>
      <c r="P56" s="45" t="s">
        <v>39</v>
      </c>
      <c r="Q56" s="43" t="s">
        <v>39</v>
      </c>
    </row>
    <row r="57" spans="1:23" ht="15" customHeight="1" x14ac:dyDescent="0.25">
      <c r="A57" s="38" t="s">
        <v>56</v>
      </c>
      <c r="B57" s="38" t="s">
        <v>57</v>
      </c>
      <c r="C57" s="39" t="s">
        <v>34</v>
      </c>
      <c r="D57" s="40"/>
      <c r="E57" s="41" t="s">
        <v>35</v>
      </c>
      <c r="F57" s="42" t="s">
        <v>36</v>
      </c>
      <c r="G57" s="42" t="s">
        <v>37</v>
      </c>
      <c r="H57" s="71">
        <v>4</v>
      </c>
      <c r="I57" s="71">
        <v>0.52</v>
      </c>
      <c r="J57" s="73">
        <v>1.0725</v>
      </c>
      <c r="K57" s="73">
        <v>0.87</v>
      </c>
      <c r="L57" s="73">
        <v>2.0299999999999998</v>
      </c>
      <c r="M57" s="45" t="s">
        <v>39</v>
      </c>
      <c r="N57" s="45" t="s">
        <v>39</v>
      </c>
      <c r="O57" s="45" t="s">
        <v>39</v>
      </c>
      <c r="P57" s="45" t="s">
        <v>39</v>
      </c>
      <c r="Q57" s="43" t="s">
        <v>39</v>
      </c>
    </row>
    <row r="58" spans="1:23" ht="15" customHeight="1" x14ac:dyDescent="0.25">
      <c r="A58" s="38" t="s">
        <v>59</v>
      </c>
      <c r="B58" s="38" t="s">
        <v>73</v>
      </c>
      <c r="C58" s="39" t="s">
        <v>34</v>
      </c>
      <c r="D58" s="40"/>
      <c r="E58" s="41" t="s">
        <v>35</v>
      </c>
      <c r="F58" s="42" t="s">
        <v>36</v>
      </c>
      <c r="G58" s="42" t="s">
        <v>37</v>
      </c>
      <c r="H58" s="71">
        <v>4</v>
      </c>
      <c r="I58" s="71" t="s">
        <v>49</v>
      </c>
      <c r="J58" s="71">
        <v>2</v>
      </c>
      <c r="K58" s="71">
        <v>2</v>
      </c>
      <c r="L58" s="71">
        <v>3</v>
      </c>
      <c r="M58" s="45" t="s">
        <v>39</v>
      </c>
      <c r="N58" s="45" t="s">
        <v>39</v>
      </c>
      <c r="O58" s="45">
        <v>25</v>
      </c>
      <c r="P58" s="70">
        <f>L58</f>
        <v>3</v>
      </c>
      <c r="Q58" s="43" t="str">
        <f>IF(LEFT(P58,1)="&lt;",IF(O58&gt;=VALUE(RIGHT(L58,LEN(L58)-1)),"Yes","No"),IF(OR(O58&gt;=P58,P58="-"),"Yes","No"))</f>
        <v>Yes</v>
      </c>
    </row>
    <row r="59" spans="1:23" ht="15" customHeight="1" x14ac:dyDescent="0.25">
      <c r="A59" s="38" t="s">
        <v>61</v>
      </c>
      <c r="B59" s="38" t="s">
        <v>61</v>
      </c>
      <c r="C59" s="45" t="s">
        <v>61</v>
      </c>
      <c r="D59" s="45"/>
      <c r="E59" s="45" t="s">
        <v>61</v>
      </c>
      <c r="F59" s="42" t="s">
        <v>36</v>
      </c>
      <c r="G59" s="42" t="s">
        <v>37</v>
      </c>
      <c r="H59" s="71">
        <v>4</v>
      </c>
      <c r="I59" s="73">
        <v>7.22</v>
      </c>
      <c r="J59" s="73">
        <v>7.2525000000000004</v>
      </c>
      <c r="K59" s="73">
        <v>7.26</v>
      </c>
      <c r="L59" s="71">
        <v>7.27</v>
      </c>
      <c r="M59" s="45" t="s">
        <v>39</v>
      </c>
      <c r="N59" s="45" t="s">
        <v>39</v>
      </c>
      <c r="O59" s="45" t="s">
        <v>39</v>
      </c>
      <c r="P59" s="45" t="s">
        <v>39</v>
      </c>
      <c r="Q59" s="43" t="s">
        <v>39</v>
      </c>
    </row>
    <row r="60" spans="1:23" x14ac:dyDescent="0.25">
      <c r="A60" s="52"/>
    </row>
    <row r="61" spans="1:23" x14ac:dyDescent="0.25">
      <c r="A61" s="52"/>
      <c r="B61" s="52"/>
    </row>
    <row r="62" spans="1:23" x14ac:dyDescent="0.25">
      <c r="A62" s="74" t="s">
        <v>74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</row>
    <row r="63" spans="1:23" x14ac:dyDescent="0.25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</row>
    <row r="64" spans="1:23" x14ac:dyDescent="0.25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</row>
    <row r="65" spans="1:17" x14ac:dyDescent="0.25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</row>
    <row r="66" spans="1:17" x14ac:dyDescent="0.25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</row>
    <row r="67" spans="1:17" x14ac:dyDescent="0.25">
      <c r="H67" s="32"/>
      <c r="I67" s="32"/>
      <c r="J67" s="32"/>
      <c r="K67" s="32"/>
      <c r="L67" s="32"/>
    </row>
    <row r="68" spans="1:17" ht="15.6" x14ac:dyDescent="0.3">
      <c r="A68" s="8" t="s">
        <v>75</v>
      </c>
      <c r="E68" s="75">
        <v>74</v>
      </c>
      <c r="K68" s="76"/>
      <c r="L68" s="76"/>
    </row>
    <row r="69" spans="1:17" ht="12.75" customHeight="1" x14ac:dyDescent="0.25">
      <c r="A69" s="21" t="s">
        <v>13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77"/>
    </row>
    <row r="70" spans="1:17" x14ac:dyDescent="0.25">
      <c r="A70" s="26" t="s">
        <v>14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78"/>
    </row>
    <row r="71" spans="1:17" x14ac:dyDescent="0.25">
      <c r="A71" s="79" t="s">
        <v>76</v>
      </c>
      <c r="B71" s="79"/>
      <c r="C71" s="79"/>
      <c r="D71" s="80"/>
      <c r="E71" s="24" t="s">
        <v>77</v>
      </c>
      <c r="F71" s="24" t="s">
        <v>15</v>
      </c>
      <c r="G71" s="16"/>
      <c r="H71" s="16" t="s">
        <v>16</v>
      </c>
      <c r="I71" s="81" t="s">
        <v>78</v>
      </c>
      <c r="J71" s="82"/>
      <c r="K71" s="83" t="s">
        <v>79</v>
      </c>
      <c r="L71" s="83" t="s">
        <v>17</v>
      </c>
      <c r="M71" s="83" t="s">
        <v>28</v>
      </c>
      <c r="N71" s="80" t="s">
        <v>80</v>
      </c>
      <c r="O71" s="84" t="s">
        <v>81</v>
      </c>
    </row>
    <row r="72" spans="1:17" x14ac:dyDescent="0.25">
      <c r="A72" s="85"/>
      <c r="B72" s="85"/>
      <c r="C72" s="85"/>
      <c r="D72" s="86"/>
      <c r="E72" s="34"/>
      <c r="F72" s="34" t="s">
        <v>24</v>
      </c>
      <c r="G72" s="33"/>
      <c r="H72" s="33" t="s">
        <v>25</v>
      </c>
      <c r="I72" s="81"/>
      <c r="J72" s="82"/>
      <c r="K72" s="87"/>
      <c r="L72" s="87"/>
      <c r="M72" s="87"/>
      <c r="N72" s="86" t="s">
        <v>29</v>
      </c>
      <c r="O72" s="88"/>
    </row>
    <row r="73" spans="1:17" x14ac:dyDescent="0.25">
      <c r="A73" s="89" t="s">
        <v>82</v>
      </c>
      <c r="B73" s="90"/>
      <c r="C73" s="91"/>
      <c r="D73" s="92">
        <v>0</v>
      </c>
      <c r="E73" s="93">
        <v>4</v>
      </c>
      <c r="F73" s="39" t="s">
        <v>83</v>
      </c>
      <c r="G73" s="94">
        <v>2</v>
      </c>
      <c r="H73" s="39" t="s">
        <v>84</v>
      </c>
      <c r="I73" s="95">
        <v>30</v>
      </c>
      <c r="J73" s="96"/>
      <c r="K73" s="97">
        <v>0</v>
      </c>
      <c r="L73" s="97">
        <v>0</v>
      </c>
      <c r="M73" s="97">
        <v>0</v>
      </c>
      <c r="N73" s="98" t="s">
        <v>39</v>
      </c>
      <c r="O73" s="43" t="s">
        <v>39</v>
      </c>
    </row>
    <row r="74" spans="1:17" x14ac:dyDescent="0.25">
      <c r="A74" s="89" t="s">
        <v>85</v>
      </c>
      <c r="B74" s="90"/>
      <c r="C74" s="91"/>
      <c r="D74" s="92">
        <v>0</v>
      </c>
      <c r="E74" s="93">
        <v>3</v>
      </c>
      <c r="F74" s="39" t="s">
        <v>83</v>
      </c>
      <c r="G74" s="94">
        <v>10346</v>
      </c>
      <c r="H74" s="39" t="s">
        <v>84</v>
      </c>
      <c r="I74" s="95">
        <v>30</v>
      </c>
      <c r="J74" s="96"/>
      <c r="K74" s="97">
        <v>3412</v>
      </c>
      <c r="L74" s="97">
        <v>7394.4666666666662</v>
      </c>
      <c r="M74" s="97">
        <v>8621</v>
      </c>
      <c r="N74" s="98">
        <v>35000</v>
      </c>
      <c r="O74" s="43" t="str">
        <f>IF(M74&lt;=N74,"Yes","No")</f>
        <v>Yes</v>
      </c>
    </row>
    <row r="77" spans="1:17" x14ac:dyDescent="0.25">
      <c r="A77" s="52" t="s">
        <v>69</v>
      </c>
    </row>
    <row r="86" spans="2:7" x14ac:dyDescent="0.25">
      <c r="F86" s="99"/>
      <c r="G86" s="99"/>
    </row>
    <row r="94" spans="2:7" x14ac:dyDescent="0.25">
      <c r="B94" s="1" t="s">
        <v>86</v>
      </c>
    </row>
    <row r="113" spans="2:2" x14ac:dyDescent="0.25">
      <c r="B113" s="1" t="s">
        <v>86</v>
      </c>
    </row>
    <row r="372" spans="14:14" x14ac:dyDescent="0.25">
      <c r="N372" s="98">
        <v>15500</v>
      </c>
    </row>
    <row r="373" spans="14:14" x14ac:dyDescent="0.25">
      <c r="N373" s="98" t="s">
        <v>39</v>
      </c>
    </row>
    <row r="374" spans="14:14" x14ac:dyDescent="0.25">
      <c r="N374" s="98" t="s">
        <v>39</v>
      </c>
    </row>
  </sheetData>
  <protectedRanges>
    <protectedRange password="F31C" sqref="K3:L3 I4:I5 L4:L5" name="Logo"/>
    <protectedRange password="F31C" sqref="Q1:Q7" name="Logo_1_1"/>
  </protectedRanges>
  <mergeCells count="24">
    <mergeCell ref="A73:C73"/>
    <mergeCell ref="I73:J73"/>
    <mergeCell ref="A74:C74"/>
    <mergeCell ref="I74:J74"/>
    <mergeCell ref="A71:C72"/>
    <mergeCell ref="I71:J72"/>
    <mergeCell ref="K71:K72"/>
    <mergeCell ref="L71:L72"/>
    <mergeCell ref="M71:M72"/>
    <mergeCell ref="O71:O72"/>
    <mergeCell ref="H48:H51"/>
    <mergeCell ref="I48:Q48"/>
    <mergeCell ref="I49:Q49"/>
    <mergeCell ref="A62:Q66"/>
    <mergeCell ref="A69:O69"/>
    <mergeCell ref="A70:O70"/>
    <mergeCell ref="H11:H14"/>
    <mergeCell ref="I11:Q11"/>
    <mergeCell ref="I12:Q12"/>
    <mergeCell ref="A25:Q25"/>
    <mergeCell ref="A26:Q26"/>
    <mergeCell ref="H31:H34"/>
    <mergeCell ref="I31:Q31"/>
    <mergeCell ref="I32:Q32"/>
  </mergeCells>
  <pageMargins left="0.70866141732283472" right="0.70866141732283472" top="0.74803149606299213" bottom="0.74803149606299213" header="0.31496062992125984" footer="0.31496062992125984"/>
  <pageSetup paperSize="9" scale="47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Cessnock</vt:lpstr>
      <vt:lpstr>Cessnock!Print_Area</vt:lpstr>
    </vt:vector>
  </TitlesOfParts>
  <Company>HWC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Mullins</dc:creator>
  <cp:lastModifiedBy>Leanne Mullins</cp:lastModifiedBy>
  <dcterms:created xsi:type="dcterms:W3CDTF">2026-07-21T06:26:03Z</dcterms:created>
  <dcterms:modified xsi:type="dcterms:W3CDTF">2026-07-21T06:26:34Z</dcterms:modified>
</cp:coreProperties>
</file>