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5\Monthly\April 2025\"/>
    </mc:Choice>
  </mc:AlternateContent>
  <xr:revisionPtr revIDLastSave="0" documentId="8_{F1DAC89A-25A3-4C6F-BCEF-C804C590B2B8}" xr6:coauthVersionLast="47" xr6:coauthVersionMax="47" xr10:uidLastSave="{00000000-0000-0000-0000-000000000000}"/>
  <bookViews>
    <workbookView xWindow="-108" yWindow="-108" windowWidth="23256" windowHeight="12576" xr2:uid="{6F29E978-F6BA-4275-9992-F65338BCAC4E}"/>
  </bookViews>
  <sheets>
    <sheet name="Cessnock" sheetId="1" r:id="rId1"/>
  </sheets>
  <definedNames>
    <definedName name="HWA">"HWA logo"</definedName>
    <definedName name="_xlnm.Print_Area" localSheetId="0">Cessnock!$A$1:$P$73</definedName>
    <definedName name="Z_12CCF70C_3530_4E86_87D6_FD908448FC28_.wvu.PrintArea" localSheetId="0" hidden="1">Cessnock!$A$1:$R$59</definedName>
    <definedName name="Z_8BFE4C2F_30A3_490D_8457_2FD78A836C72_.wvu.PrintArea" localSheetId="0" hidden="1">Cessnock!$A$1:$R$59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2" i="1" l="1"/>
  <c r="P40" i="1"/>
  <c r="O40" i="1"/>
  <c r="O36" i="1"/>
  <c r="P36" i="1" s="1"/>
  <c r="O34" i="1"/>
  <c r="P34" i="1" s="1"/>
  <c r="P23" i="1"/>
  <c r="O23" i="1"/>
  <c r="P22" i="1"/>
  <c r="O21" i="1"/>
  <c r="P21" i="1" s="1"/>
  <c r="O19" i="1"/>
  <c r="P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66" authorId="0" shapeId="0" xr:uid="{1D4FA58C-F0CB-4E05-A429-6046599FB4D7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<sst xmlns="http://schemas.openxmlformats.org/spreadsheetml/2006/main" count="389" uniqueCount="87">
  <si>
    <t>CESSNOCK WASTEWATER TREATMENT WORKS - MONTHLY POLLUTION MONITORING SUMMARY - APRIL 2025</t>
  </si>
  <si>
    <t>Environment Protection Licence No. 227</t>
  </si>
  <si>
    <t>Licensee</t>
  </si>
  <si>
    <t>Hunter Water Corporation</t>
  </si>
  <si>
    <t>Date Obtained: 7 May 2025</t>
  </si>
  <si>
    <t>36 Honeysuckle Drive</t>
  </si>
  <si>
    <t>Date Published: 21 May 2025</t>
  </si>
  <si>
    <t>NEWCASTLE WEST NSW 2302</t>
  </si>
  <si>
    <t>QUALITY MONITORING</t>
  </si>
  <si>
    <t>EPA Id. No. 2</t>
  </si>
  <si>
    <t>Site Description - Reclaimed Water Storage Tank</t>
  </si>
  <si>
    <t>Site Code 5TE8459</t>
  </si>
  <si>
    <t>No. of times measured during the month for licence reporting</t>
  </si>
  <si>
    <t>Monthly Summary</t>
  </si>
  <si>
    <t>1 April 2025 to 30 April 2025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</si>
  <si>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</si>
  <si>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</si>
  <si>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</si>
  <si>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</si>
  <si>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</si>
  <si>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</si>
  <si>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</si>
  <si>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</si>
  <si>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</si>
  <si>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</si>
  <si>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</si>
  <si>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</si>
  <si>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</si>
  <si>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</si>
  <si>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</si>
  <si>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</si>
  <si>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</si>
  <si>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</si>
  <si>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</si>
  <si>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</si>
  <si>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</si>
  <si>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</si>
  <si>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</si>
  <si>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&lt;2</t>
  </si>
  <si>
    <t>N/A</t>
  </si>
  <si>
    <t>Chlorophyll a</t>
  </si>
  <si>
    <t>micrograms per litre</t>
  </si>
  <si>
    <t>(ug/L)</t>
  </si>
  <si>
    <t>Faecal Coliforms</t>
  </si>
  <si>
    <t>FC</t>
  </si>
  <si>
    <t>colony forming units per 100 mL</t>
  </si>
  <si>
    <t>(cfu/100mL)</t>
  </si>
  <si>
    <t>&lt;10</t>
  </si>
  <si>
    <t>~32</t>
  </si>
  <si>
    <t>~1200</t>
  </si>
  <si>
    <t>Nitrogen (ammonia)</t>
  </si>
  <si>
    <t>Ammonia</t>
  </si>
  <si>
    <t>Nitrogen (total)</t>
  </si>
  <si>
    <t>Total N</t>
  </si>
  <si>
    <t>Oil and Grease</t>
  </si>
  <si>
    <t>Grease</t>
  </si>
  <si>
    <t>Phosphorus (total)</t>
  </si>
  <si>
    <t>TP</t>
  </si>
  <si>
    <t>&lt;0.05</t>
  </si>
  <si>
    <t>Total Suspended Solids</t>
  </si>
  <si>
    <t>TSS(a)</t>
  </si>
  <si>
    <t>pH</t>
  </si>
  <si>
    <t>6.5 - 8.5</t>
  </si>
  <si>
    <t>EPA Id. No. 3</t>
  </si>
  <si>
    <t>Site Description - Secondary Treated Effluent</t>
  </si>
  <si>
    <t>Site Code 5SI0750</t>
  </si>
  <si>
    <t>~170000</t>
  </si>
  <si>
    <t>EPA Id. No. 1</t>
  </si>
  <si>
    <t>Site Description - Outlet of No.3 Maturation Pond</t>
  </si>
  <si>
    <t>Site Code 5OV0700</t>
  </si>
  <si>
    <t>No. of times measured during the month for licence reporting**</t>
  </si>
  <si>
    <t>Chlorophyll 'a'</t>
  </si>
  <si>
    <t>Special Frequency 1</t>
  </si>
  <si>
    <t>TSS(b)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</si>
  <si>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</si>
  <si>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</si>
  <si>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</si>
  <si>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</si>
  <si>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</si>
  <si>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</si>
  <si>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</si>
  <si>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</si>
  <si>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Overflow from Pond 3 Weir</t>
  </si>
  <si>
    <t>kilolitres per day</t>
  </si>
  <si>
    <t>Daily</t>
  </si>
  <si>
    <t>Point 2 - Discharge from Reclaimed Water Storage Tank at TTP</t>
  </si>
  <si>
    <t>** No samples were collected as no discharge occurred during the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</si>
</sst>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-C09]dd\-mmmm\-yyyy;@"/>
    <numFmt numFmtId="165" formatCode="0.0"/>
    <numFmt numFmtId="166" formatCode="0.0000000"/>
    <numFmt numFmtId="167" formatCode="0.000"/>
    <numFmt numFmtId="168" formatCode="&quot;0&quot;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2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2"/>
    <xf numFmtId="0" fontId="4" fillId="0" borderId="0" xfId="2" applyFont="1"/>
    <xf numFmtId="0" fontId="5" fillId="0" borderId="0" xfId="2" applyFont="1"/>
    <xf numFmtId="0" fontId="6" fillId="0" borderId="0" xfId="2" applyFont="1"/>
    <xf numFmtId="15" fontId="0" fillId="0" borderId="0" xfId="2" applyNumberFormat="1" applyFont="1" applyAlignment="1">
      <alignment horizontal="left"/>
    </xf>
    <xf numFmtId="15" fontId="3" fillId="0" borderId="0" xfId="2" applyNumberFormat="1" applyAlignment="1">
      <alignment horizontal="left"/>
    </xf>
    <xf numFmtId="164" fontId="3" fillId="0" borderId="0" xfId="2" applyNumberFormat="1" applyAlignment="1">
      <alignment horizontal="left"/>
    </xf>
    <xf numFmtId="0" fontId="7" fillId="0" borderId="0" xfId="2" applyFont="1"/>
    <xf numFmtId="0" fontId="8" fillId="3" borderId="2" xfId="2" applyFont="1" applyFill="1" applyBorder="1" applyAlignment="1">
      <alignment horizontal="center"/>
    </xf>
    <xf numFmtId="0" fontId="8" fillId="3" borderId="2" xfId="2" applyFont="1" applyFill="1" applyBorder="1"/>
    <xf numFmtId="0" fontId="8" fillId="3" borderId="3" xfId="2" applyFont="1" applyFill="1" applyBorder="1"/>
    <xf numFmtId="0" fontId="9" fillId="3" borderId="3" xfId="2" applyFont="1" applyFill="1" applyBorder="1"/>
    <xf numFmtId="0" fontId="8" fillId="3" borderId="3" xfId="2" applyFont="1" applyFill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8" fillId="3" borderId="4" xfId="2" applyFont="1" applyFill="1" applyBorder="1" applyAlignment="1">
      <alignment horizontal="center"/>
    </xf>
    <xf numFmtId="0" fontId="8" fillId="3" borderId="0" xfId="2" applyFont="1" applyFill="1" applyAlignment="1">
      <alignment horizontal="center"/>
    </xf>
    <xf numFmtId="0" fontId="8" fillId="3" borderId="5" xfId="2" applyFont="1" applyFill="1" applyBorder="1" applyAlignment="1">
      <alignment horizontal="center"/>
    </xf>
    <xf numFmtId="0" fontId="8" fillId="3" borderId="6" xfId="2" applyFont="1" applyFill="1" applyBorder="1" applyAlignment="1">
      <alignment horizontal="center"/>
    </xf>
    <xf numFmtId="0" fontId="8" fillId="3" borderId="6" xfId="2" applyFont="1" applyFill="1" applyBorder="1" applyAlignment="1">
      <alignment horizontal="center" wrapText="1"/>
    </xf>
    <xf numFmtId="0" fontId="8" fillId="3" borderId="2" xfId="2" applyFont="1" applyFill="1" applyBorder="1" applyAlignment="1">
      <alignment horizontal="center"/>
    </xf>
    <xf numFmtId="0" fontId="8" fillId="3" borderId="3" xfId="2" applyFont="1" applyFill="1" applyBorder="1" applyAlignment="1">
      <alignment horizontal="center"/>
    </xf>
    <xf numFmtId="0" fontId="9" fillId="3" borderId="3" xfId="2" applyFont="1" applyFill="1" applyBorder="1" applyAlignment="1">
      <alignment horizontal="center"/>
    </xf>
    <xf numFmtId="0" fontId="8" fillId="3" borderId="7" xfId="2" applyFont="1" applyFill="1" applyBorder="1" applyAlignment="1">
      <alignment horizontal="center"/>
    </xf>
    <xf numFmtId="0" fontId="3" fillId="0" borderId="7" xfId="2" applyBorder="1" applyAlignment="1">
      <alignment horizontal="center" wrapText="1"/>
    </xf>
    <xf numFmtId="0" fontId="8" fillId="3" borderId="8" xfId="2" applyFont="1" applyFill="1" applyBorder="1" applyAlignment="1">
      <alignment horizontal="center"/>
    </xf>
    <xf numFmtId="0" fontId="8" fillId="3" borderId="5" xfId="2" applyFont="1" applyFill="1" applyBorder="1" applyAlignment="1">
      <alignment horizontal="center"/>
    </xf>
    <xf numFmtId="0" fontId="9" fillId="3" borderId="5" xfId="2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/>
    </xf>
    <xf numFmtId="0" fontId="8" fillId="3" borderId="10" xfId="2" applyFont="1" applyFill="1" applyBorder="1" applyAlignment="1">
      <alignment horizontal="center"/>
    </xf>
    <xf numFmtId="0" fontId="3" fillId="0" borderId="0" xfId="2" applyAlignment="1">
      <alignment horizontal="center"/>
    </xf>
    <xf numFmtId="0" fontId="3" fillId="0" borderId="0" xfId="2" applyAlignment="1">
      <alignment horizontal="center" vertical="center"/>
    </xf>
    <xf numFmtId="0" fontId="8" fillId="3" borderId="8" xfId="2" applyFont="1" applyFill="1" applyBorder="1" applyAlignment="1">
      <alignment horizontal="center"/>
    </xf>
    <xf numFmtId="0" fontId="8" fillId="3" borderId="11" xfId="2" applyFont="1" applyFill="1" applyBorder="1" applyAlignment="1">
      <alignment horizontal="center"/>
    </xf>
    <xf numFmtId="0" fontId="3" fillId="0" borderId="11" xfId="2" applyBorder="1" applyAlignment="1">
      <alignment horizontal="center" wrapText="1"/>
    </xf>
    <xf numFmtId="0" fontId="3" fillId="0" borderId="4" xfId="2" applyBorder="1"/>
    <xf numFmtId="1" fontId="3" fillId="0" borderId="0" xfId="2" applyNumberFormat="1" applyAlignment="1">
      <alignment horizontal="center"/>
    </xf>
    <xf numFmtId="0" fontId="3" fillId="0" borderId="12" xfId="2" applyBorder="1" applyAlignment="1">
      <alignment horizontal="left"/>
    </xf>
    <xf numFmtId="0" fontId="3" fillId="0" borderId="12" xfId="2" applyBorder="1" applyAlignment="1">
      <alignment horizontal="center" vertical="center"/>
    </xf>
    <xf numFmtId="0" fontId="3" fillId="4" borderId="5" xfId="3" applyFill="1" applyBorder="1" applyAlignment="1">
      <alignment horizontal="center"/>
    </xf>
    <xf numFmtId="0" fontId="3" fillId="5" borderId="12" xfId="2" applyFill="1" applyBorder="1" applyAlignment="1">
      <alignment horizontal="center"/>
    </xf>
    <xf numFmtId="0" fontId="3" fillId="0" borderId="12" xfId="4" applyBorder="1" applyAlignment="1">
      <alignment horizontal="center" vertical="center"/>
    </xf>
    <xf numFmtId="165" fontId="3" fillId="0" borderId="12" xfId="4" applyNumberFormat="1" applyBorder="1" applyAlignment="1">
      <alignment horizontal="center" vertical="center"/>
    </xf>
    <xf numFmtId="0" fontId="0" fillId="0" borderId="0" xfId="1" applyFont="1" applyFill="1" applyBorder="1" applyAlignment="1">
      <alignment horizontal="left"/>
    </xf>
    <xf numFmtId="0" fontId="0" fillId="0" borderId="0" xfId="1" applyFont="1" applyFill="1" applyBorder="1" applyAlignment="1">
      <alignment horizontal="center" vertical="center"/>
    </xf>
    <xf numFmtId="0" fontId="0" fillId="0" borderId="0" xfId="1" applyFont="1" applyFill="1" applyBorder="1" applyAlignment="1">
      <alignment horizontal="center"/>
    </xf>
    <xf numFmtId="0" fontId="3" fillId="4" borderId="12" xfId="2" applyFill="1" applyBorder="1" applyAlignment="1">
      <alignment horizontal="left"/>
    </xf>
    <xf numFmtId="0" fontId="3" fillId="4" borderId="5" xfId="5" applyFill="1" applyBorder="1" applyAlignment="1">
      <alignment horizontal="center"/>
    </xf>
    <xf numFmtId="1" fontId="3" fillId="0" borderId="12" xfId="4" applyNumberFormat="1" applyBorder="1" applyAlignment="1">
      <alignment horizontal="center" vertical="center"/>
    </xf>
    <xf numFmtId="0" fontId="3" fillId="0" borderId="0" xfId="2" applyAlignment="1">
      <alignment horizontal="left"/>
    </xf>
    <xf numFmtId="0" fontId="0" fillId="0" borderId="12" xfId="2" applyFont="1" applyBorder="1" applyAlignment="1">
      <alignment horizontal="left"/>
    </xf>
    <xf numFmtId="0" fontId="1" fillId="0" borderId="0" xfId="6"/>
    <xf numFmtId="0" fontId="0" fillId="4" borderId="5" xfId="5" applyFont="1" applyFill="1" applyBorder="1" applyAlignment="1">
      <alignment horizontal="center"/>
    </xf>
    <xf numFmtId="0" fontId="0" fillId="5" borderId="12" xfId="2" applyFont="1" applyFill="1" applyBorder="1" applyAlignment="1">
      <alignment horizontal="center"/>
    </xf>
    <xf numFmtId="165" fontId="0" fillId="0" borderId="12" xfId="4" applyNumberFormat="1" applyFont="1" applyBorder="1" applyAlignment="1">
      <alignment horizontal="center" vertical="center"/>
    </xf>
    <xf numFmtId="1" fontId="0" fillId="0" borderId="12" xfId="4" applyNumberFormat="1" applyFont="1" applyBorder="1" applyAlignment="1">
      <alignment horizontal="center" vertical="center"/>
    </xf>
    <xf numFmtId="0" fontId="3" fillId="0" borderId="12" xfId="2" applyBorder="1" applyAlignment="1">
      <alignment horizontal="center"/>
    </xf>
    <xf numFmtId="2" fontId="3" fillId="0" borderId="12" xfId="4" applyNumberFormat="1" applyBorder="1" applyAlignment="1">
      <alignment horizontal="center" vertical="center"/>
    </xf>
    <xf numFmtId="165" fontId="3" fillId="0" borderId="12" xfId="2" applyNumberFormat="1" applyBorder="1" applyAlignment="1">
      <alignment horizontal="center" vertical="center"/>
    </xf>
    <xf numFmtId="2" fontId="3" fillId="0" borderId="12" xfId="2" applyNumberFormat="1" applyBorder="1" applyAlignment="1">
      <alignment horizontal="center" vertical="center"/>
    </xf>
    <xf numFmtId="1" fontId="3" fillId="0" borderId="0" xfId="2" applyNumberFormat="1"/>
    <xf numFmtId="165" fontId="3" fillId="5" borderId="13" xfId="2" applyNumberFormat="1" applyFill="1" applyBorder="1" applyAlignment="1">
      <alignment horizontal="center" vertical="center"/>
    </xf>
    <xf numFmtId="166" fontId="3" fillId="0" borderId="13" xfId="2" applyNumberFormat="1" applyBorder="1" applyAlignment="1">
      <alignment horizontal="center" vertical="center"/>
    </xf>
    <xf numFmtId="2" fontId="3" fillId="0" borderId="0" xfId="2" applyNumberFormat="1"/>
    <xf numFmtId="0" fontId="3" fillId="0" borderId="0" xfId="2" applyAlignment="1">
      <alignment horizontal="left" vertical="center" wrapText="1"/>
    </xf>
    <xf numFmtId="0" fontId="3" fillId="0" borderId="0" xfId="2" applyAlignment="1">
      <alignment wrapText="1"/>
    </xf>
    <xf numFmtId="1" fontId="3" fillId="0" borderId="0" xfId="2" applyNumberFormat="1" applyAlignment="1">
      <alignment horizontal="center" vertical="center"/>
    </xf>
    <xf numFmtId="0" fontId="3" fillId="0" borderId="0" xfId="2" applyAlignment="1">
      <alignment horizontal="left" vertical="center"/>
    </xf>
    <xf numFmtId="165" fontId="3" fillId="0" borderId="0" xfId="2" applyNumberFormat="1" applyAlignment="1">
      <alignment horizontal="center" vertical="center"/>
    </xf>
    <xf numFmtId="2" fontId="3" fillId="0" borderId="0" xfId="2" applyNumberFormat="1" applyAlignment="1">
      <alignment horizontal="center" vertical="center"/>
    </xf>
    <xf numFmtId="1" fontId="3" fillId="0" borderId="12" xfId="2" applyNumberFormat="1" applyBorder="1" applyAlignment="1">
      <alignment horizontal="center" vertical="center"/>
    </xf>
    <xf numFmtId="0" fontId="0" fillId="0" borderId="12" xfId="2" applyFont="1" applyBorder="1" applyAlignment="1">
      <alignment horizontal="center" vertical="center"/>
    </xf>
    <xf numFmtId="165" fontId="0" fillId="0" borderId="12" xfId="2" applyNumberFormat="1" applyFont="1" applyBorder="1" applyAlignment="1">
      <alignment horizontal="center" vertical="center"/>
    </xf>
    <xf numFmtId="0" fontId="0" fillId="0" borderId="12" xfId="4" applyFont="1" applyBorder="1" applyAlignment="1">
      <alignment horizontal="center" vertical="center"/>
    </xf>
    <xf numFmtId="0" fontId="0" fillId="0" borderId="0" xfId="2" applyFont="1"/>
    <xf numFmtId="0" fontId="3" fillId="5" borderId="0" xfId="2" applyFill="1" applyAlignment="1">
      <alignment horizontal="center"/>
    </xf>
    <xf numFmtId="0" fontId="3" fillId="0" borderId="0" xfId="4" applyAlignment="1">
      <alignment horizontal="center" vertical="center"/>
    </xf>
    <xf numFmtId="2" fontId="3" fillId="0" borderId="0" xfId="4" applyNumberFormat="1" applyAlignment="1">
      <alignment horizontal="center" vertical="center"/>
    </xf>
    <xf numFmtId="165" fontId="3" fillId="5" borderId="0" xfId="2" applyNumberFormat="1" applyFill="1" applyAlignment="1">
      <alignment horizontal="center" vertical="center"/>
    </xf>
    <xf numFmtId="166" fontId="3" fillId="0" borderId="0" xfId="2" applyNumberFormat="1" applyAlignment="1">
      <alignment horizontal="center" vertical="center"/>
    </xf>
    <xf numFmtId="0" fontId="3" fillId="0" borderId="0" xfId="2" applyAlignment="1">
      <alignment horizontal="center" vertical="center" wrapText="1"/>
    </xf>
    <xf numFmtId="0" fontId="9" fillId="3" borderId="10" xfId="2" applyFont="1" applyFill="1" applyBorder="1"/>
    <xf numFmtId="0" fontId="10" fillId="3" borderId="4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1" fontId="3" fillId="4" borderId="12" xfId="2" applyNumberFormat="1" applyFill="1" applyBorder="1" applyAlignment="1">
      <alignment horizontal="center" vertical="center"/>
    </xf>
    <xf numFmtId="167" fontId="0" fillId="0" borderId="12" xfId="4" applyNumberFormat="1" applyFont="1" applyBorder="1" applyAlignment="1">
      <alignment horizontal="center" vertical="center"/>
    </xf>
    <xf numFmtId="0" fontId="3" fillId="0" borderId="0" xfId="7" applyAlignment="1">
      <alignment horizontal="left" vertical="top" wrapText="1"/>
    </xf>
    <xf numFmtId="0" fontId="3" fillId="6" borderId="0" xfId="2" applyFill="1" applyAlignment="1">
      <alignment horizontal="center"/>
    </xf>
    <xf numFmtId="0" fontId="3" fillId="0" borderId="0" xfId="2" quotePrefix="1" applyAlignment="1">
      <alignment horizontal="center" vertical="center"/>
    </xf>
    <xf numFmtId="0" fontId="8" fillId="3" borderId="10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3" borderId="0" xfId="2" applyFont="1" applyFill="1" applyAlignment="1">
      <alignment horizontal="center" vertical="center"/>
    </xf>
    <xf numFmtId="0" fontId="8" fillId="3" borderId="4" xfId="2" applyFont="1" applyFill="1" applyBorder="1" applyAlignment="1">
      <alignment horizontal="center" wrapText="1"/>
    </xf>
    <xf numFmtId="0" fontId="8" fillId="3" borderId="14" xfId="2" applyFont="1" applyFill="1" applyBorder="1" applyAlignment="1">
      <alignment horizontal="center" wrapText="1"/>
    </xf>
    <xf numFmtId="0" fontId="8" fillId="3" borderId="6" xfId="2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8" fillId="3" borderId="14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 wrapText="1"/>
    </xf>
    <xf numFmtId="0" fontId="3" fillId="0" borderId="13" xfId="2" applyBorder="1" applyAlignment="1">
      <alignment horizontal="left" vertical="center" wrapText="1"/>
    </xf>
    <xf numFmtId="0" fontId="3" fillId="0" borderId="15" xfId="2" applyBorder="1" applyAlignment="1">
      <alignment horizontal="left" vertical="center" wrapText="1"/>
    </xf>
    <xf numFmtId="0" fontId="3" fillId="0" borderId="16" xfId="2" applyBorder="1" applyAlignment="1">
      <alignment horizontal="left" vertical="center" wrapText="1"/>
    </xf>
    <xf numFmtId="0" fontId="3" fillId="6" borderId="12" xfId="2" applyFill="1" applyBorder="1" applyAlignment="1">
      <alignment horizontal="center" vertical="center"/>
    </xf>
    <xf numFmtId="0" fontId="3" fillId="6" borderId="5" xfId="5" applyFill="1" applyBorder="1" applyAlignment="1">
      <alignment horizontal="center"/>
    </xf>
    <xf numFmtId="0" fontId="3" fillId="0" borderId="13" xfId="4" applyBorder="1" applyAlignment="1">
      <alignment horizontal="center" vertical="center"/>
    </xf>
    <xf numFmtId="0" fontId="3" fillId="0" borderId="16" xfId="4" applyBorder="1" applyAlignment="1">
      <alignment horizontal="center" vertical="center"/>
    </xf>
    <xf numFmtId="3" fontId="3" fillId="0" borderId="12" xfId="8" applyNumberFormat="1" applyFont="1" applyFill="1" applyBorder="1" applyAlignment="1">
      <alignment horizontal="center" vertical="center"/>
    </xf>
    <xf numFmtId="3" fontId="3" fillId="0" borderId="12" xfId="2" applyNumberFormat="1" applyBorder="1" applyAlignment="1">
      <alignment horizontal="center" vertical="center"/>
    </xf>
    <xf numFmtId="168" fontId="3" fillId="0" borderId="0" xfId="2" applyNumberFormat="1"/>
  </cellXfs>
  <cellStyles count="9">
    <cellStyle name="Comma 2 2" xfId="8" xr:uid="{BA8C6790-D402-4FC6-9B17-A1CA1D208CC0}"/>
    <cellStyle name="Input" xfId="1" builtinId="20"/>
    <cellStyle name="Normal" xfId="0" builtinId="0"/>
    <cellStyle name="Normal 10" xfId="2" xr:uid="{02E608ED-F117-46E6-8514-409C3C1FD96B}"/>
    <cellStyle name="Normal 102" xfId="4" xr:uid="{786DB688-9891-4271-9901-EAC616B511B9}"/>
    <cellStyle name="Normal 114" xfId="5" xr:uid="{525ABC07-0F2A-40BF-883F-981A65EF488E}"/>
    <cellStyle name="Normal 115" xfId="3" xr:uid="{69DF344C-DF9F-4676-81B3-57E1C9BBBA3C}"/>
    <cellStyle name="Normal 118 4" xfId="6" xr:uid="{E124B4B4-9968-45F4-821A-696E7BFA753B}"/>
    <cellStyle name="Normal 131" xfId="7" xr:uid="{FDF47582-46EE-4A1F-8CEC-E9BB8E322A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0</xdr:row>
      <xdr:rowOff>57150</xdr:rowOff>
    </xdr:from>
    <xdr:ext cx="1162050" cy="1179858"/>
    <xdr:pic>
      <xdr:nvPicPr>
        <xdr:cNvPr id="2" name="Picture 2">
          <a:extLst>
            <a:ext uri="{FF2B5EF4-FFF2-40B4-BE49-F238E27FC236}">
              <a16:creationId xmlns:a16="http://schemas.microsoft.com/office/drawing/2014/main" id="{A535C667-F93C-4E1A-92FE-98398EF51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7150"/>
          <a:ext cx="1162050" cy="1179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99BC9-B97E-49B1-859B-09219C961C31}">
  <dimension ref="A1:AO372"/>
  <sheetViews>
    <sheetView tabSelected="1" zoomScale="85" zoomScaleNormal="85" zoomScaleSheetLayoutView="80" workbookViewId="0">
      <selection activeCell="G7" sqref="G7"/>
    </sheetView>
  </sheetViews>
  <sheetFormatPr defaultColWidth="9.109375" defaultRowHeight="13.2" x14ac:dyDescent="0.25"/>
  <cols>
    <col min="1" max="1" width="30.88671875" style="1" customWidth="1"/>
    <col min="2" max="2" width="22" style="1" hidden="1" customWidth="1"/>
    <col min="3" max="3" width="27.88671875" style="1" customWidth="1"/>
    <col min="4" max="4" width="22.6640625" style="1" hidden="1" customWidth="1"/>
    <col min="5" max="5" width="21.6640625" style="1" customWidth="1"/>
    <col min="6" max="6" width="21.6640625" style="1" hidden="1" customWidth="1"/>
    <col min="7" max="7" width="22" style="1" customWidth="1"/>
    <col min="8" max="11" width="13.44140625" style="1" customWidth="1"/>
    <col min="12" max="12" width="9.6640625" style="1" customWidth="1"/>
    <col min="13" max="13" width="10.109375" style="1" customWidth="1"/>
    <col min="14" max="14" width="11.33203125" style="1" customWidth="1"/>
    <col min="15" max="15" width="11.109375" style="1" customWidth="1"/>
    <col min="16" max="16" width="13.44140625" style="1" customWidth="1"/>
    <col min="17" max="16384" width="9.109375" style="1"/>
  </cols>
  <sheetData>
    <row r="1" spans="1:41" ht="17.399999999999999" x14ac:dyDescent="0.3">
      <c r="C1" s="2" t="s">
        <v>0</v>
      </c>
      <c r="D1" s="2"/>
    </row>
    <row r="2" spans="1:41" ht="17.399999999999999" x14ac:dyDescent="0.3">
      <c r="A2" s="2"/>
      <c r="B2" s="2"/>
    </row>
    <row r="3" spans="1:41" ht="15" x14ac:dyDescent="0.25">
      <c r="C3" s="3" t="s">
        <v>1</v>
      </c>
      <c r="D3" s="3"/>
      <c r="J3" s="4" t="s">
        <v>2</v>
      </c>
      <c r="K3" s="1" t="s">
        <v>3</v>
      </c>
    </row>
    <row r="4" spans="1:41" ht="14.4" x14ac:dyDescent="0.3">
      <c r="C4" s="5" t="s">
        <v>4</v>
      </c>
      <c r="D4" s="6"/>
      <c r="E4" s="7"/>
      <c r="K4" s="1" t="s">
        <v>5</v>
      </c>
    </row>
    <row r="5" spans="1:41" x14ac:dyDescent="0.25">
      <c r="C5" s="1" t="s">
        <v>6</v>
      </c>
      <c r="K5" s="1" t="s">
        <v>7</v>
      </c>
    </row>
    <row r="8" spans="1:41" ht="15.6" x14ac:dyDescent="0.3">
      <c r="A8" s="8" t="s">
        <v>8</v>
      </c>
      <c r="B8" s="8"/>
    </row>
    <row r="9" spans="1:41" x14ac:dyDescent="0.25">
      <c r="A9" s="9" t="s">
        <v>9</v>
      </c>
      <c r="B9" s="9"/>
      <c r="C9" s="10" t="s">
        <v>10</v>
      </c>
      <c r="D9" s="11"/>
      <c r="E9" s="12"/>
      <c r="F9" s="12"/>
      <c r="G9" s="12"/>
      <c r="H9" s="12"/>
      <c r="I9" s="12"/>
      <c r="J9" s="13"/>
      <c r="K9" s="13"/>
      <c r="L9" s="13"/>
      <c r="M9" s="13"/>
      <c r="N9" s="13"/>
      <c r="O9" s="13"/>
      <c r="P9" s="12"/>
      <c r="Q9" s="14"/>
      <c r="R9" s="15"/>
      <c r="S9" s="15"/>
    </row>
    <row r="10" spans="1:41" s="15" customFormat="1" x14ac:dyDescent="0.25">
      <c r="A10" s="16" t="s">
        <v>11</v>
      </c>
      <c r="B10" s="16"/>
      <c r="C10" s="16"/>
      <c r="D10" s="17"/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4"/>
      <c r="AO10" s="1"/>
    </row>
    <row r="11" spans="1:41" s="15" customFormat="1" x14ac:dyDescent="0.25">
      <c r="A11" s="9"/>
      <c r="B11" s="9"/>
      <c r="C11" s="19"/>
      <c r="D11" s="19"/>
      <c r="E11" s="19"/>
      <c r="F11" s="19"/>
      <c r="G11" s="20" t="s">
        <v>12</v>
      </c>
      <c r="H11" s="21" t="s">
        <v>13</v>
      </c>
      <c r="I11" s="22"/>
      <c r="J11" s="22"/>
      <c r="K11" s="23"/>
      <c r="L11" s="23"/>
      <c r="M11" s="23"/>
      <c r="N11" s="23"/>
      <c r="O11" s="23"/>
      <c r="P11" s="23"/>
      <c r="Q11" s="14"/>
      <c r="AO11" s="1"/>
    </row>
    <row r="12" spans="1:41" s="15" customFormat="1" x14ac:dyDescent="0.25">
      <c r="A12" s="16"/>
      <c r="B12" s="16"/>
      <c r="C12" s="24"/>
      <c r="D12" s="24"/>
      <c r="E12" s="24"/>
      <c r="F12" s="24"/>
      <c r="G12" s="25"/>
      <c r="H12" s="26" t="s">
        <v>14</v>
      </c>
      <c r="I12" s="27"/>
      <c r="J12" s="27"/>
      <c r="K12" s="28"/>
      <c r="L12" s="28"/>
      <c r="M12" s="28"/>
      <c r="N12" s="28"/>
      <c r="O12" s="28"/>
      <c r="P12" s="29"/>
      <c r="Q12" s="14"/>
      <c r="AO12" s="1"/>
    </row>
    <row r="13" spans="1:41" s="15" customFormat="1" ht="12.75" customHeight="1" x14ac:dyDescent="0.25">
      <c r="A13" s="16"/>
      <c r="B13" s="16"/>
      <c r="C13" s="24" t="s">
        <v>15</v>
      </c>
      <c r="D13" s="16"/>
      <c r="E13" s="16" t="s">
        <v>16</v>
      </c>
      <c r="F13" s="16"/>
      <c r="G13" s="25"/>
      <c r="H13" s="19"/>
      <c r="I13" s="30" t="s">
        <v>17</v>
      </c>
      <c r="J13" s="9" t="s">
        <v>18</v>
      </c>
      <c r="K13" s="19"/>
      <c r="L13" s="9" t="s">
        <v>19</v>
      </c>
      <c r="M13" s="9" t="s">
        <v>20</v>
      </c>
      <c r="N13" s="9" t="s">
        <v>21</v>
      </c>
      <c r="O13" s="9" t="s">
        <v>21</v>
      </c>
      <c r="P13" s="9" t="s">
        <v>22</v>
      </c>
      <c r="Q13" s="14"/>
      <c r="U13" s="31"/>
      <c r="V13" s="32"/>
      <c r="W13" s="31"/>
      <c r="AO13" s="1"/>
    </row>
    <row r="14" spans="1:41" s="15" customFormat="1" x14ac:dyDescent="0.25">
      <c r="A14" s="33" t="s">
        <v>23</v>
      </c>
      <c r="B14" s="33"/>
      <c r="C14" s="34" t="s">
        <v>24</v>
      </c>
      <c r="D14" s="33"/>
      <c r="E14" s="33" t="s">
        <v>25</v>
      </c>
      <c r="F14" s="33"/>
      <c r="G14" s="35"/>
      <c r="H14" s="34" t="s">
        <v>26</v>
      </c>
      <c r="I14" s="34" t="s">
        <v>27</v>
      </c>
      <c r="J14" s="34" t="s">
        <v>27</v>
      </c>
      <c r="K14" s="34" t="s">
        <v>28</v>
      </c>
      <c r="L14" s="33" t="s">
        <v>29</v>
      </c>
      <c r="M14" s="33" t="s">
        <v>30</v>
      </c>
      <c r="N14" s="33" t="s">
        <v>29</v>
      </c>
      <c r="O14" s="33" t="s">
        <v>30</v>
      </c>
      <c r="P14" s="33" t="s">
        <v>31</v>
      </c>
      <c r="Q14" s="36"/>
      <c r="R14" s="1"/>
      <c r="S14" s="1"/>
      <c r="U14" s="31"/>
      <c r="V14" s="32"/>
      <c r="W14" s="37"/>
      <c r="AO14" s="1"/>
    </row>
    <row r="15" spans="1:41" ht="15" customHeight="1" x14ac:dyDescent="0.3">
      <c r="A15" s="38" t="s">
        <v>32</v>
      </c>
      <c r="B15" s="38" t="s">
        <v>33</v>
      </c>
      <c r="C15" s="39" t="s">
        <v>34</v>
      </c>
      <c r="D15" s="40" t="s">
        <v>35</v>
      </c>
      <c r="E15" s="41" t="s">
        <v>36</v>
      </c>
      <c r="F15" s="41" t="s">
        <v>37</v>
      </c>
      <c r="G15" s="42">
        <v>5</v>
      </c>
      <c r="H15" s="43" t="s">
        <v>38</v>
      </c>
      <c r="I15" s="43" t="s">
        <v>38</v>
      </c>
      <c r="J15" s="43" t="s">
        <v>38</v>
      </c>
      <c r="K15" s="43" t="s">
        <v>38</v>
      </c>
      <c r="L15" s="39" t="s">
        <v>39</v>
      </c>
      <c r="M15" s="39" t="s">
        <v>39</v>
      </c>
      <c r="N15" s="39" t="s">
        <v>39</v>
      </c>
      <c r="O15" s="39" t="s">
        <v>39</v>
      </c>
      <c r="P15" s="42" t="s">
        <v>39</v>
      </c>
      <c r="R15" s="44"/>
      <c r="S15" s="45"/>
      <c r="T15" s="46"/>
      <c r="U15" s="31"/>
      <c r="V15" s="32"/>
      <c r="W15" s="31"/>
    </row>
    <row r="16" spans="1:41" ht="15" customHeight="1" x14ac:dyDescent="0.25">
      <c r="A16" s="38" t="s">
        <v>40</v>
      </c>
      <c r="B16" s="47" t="s">
        <v>40</v>
      </c>
      <c r="C16" s="39" t="s">
        <v>41</v>
      </c>
      <c r="D16" s="48" t="s">
        <v>42</v>
      </c>
      <c r="E16" s="41" t="s">
        <v>36</v>
      </c>
      <c r="F16" s="41" t="s">
        <v>37</v>
      </c>
      <c r="G16" s="42">
        <v>5</v>
      </c>
      <c r="H16" s="49">
        <v>2</v>
      </c>
      <c r="I16" s="43">
        <v>3.04</v>
      </c>
      <c r="J16" s="43">
        <v>2.6</v>
      </c>
      <c r="K16" s="43">
        <v>4.2</v>
      </c>
      <c r="L16" s="39" t="s">
        <v>39</v>
      </c>
      <c r="M16" s="39" t="s">
        <v>39</v>
      </c>
      <c r="N16" s="39" t="s">
        <v>39</v>
      </c>
      <c r="O16" s="39" t="s">
        <v>39</v>
      </c>
      <c r="P16" s="42" t="s">
        <v>39</v>
      </c>
      <c r="R16" s="50"/>
      <c r="S16" s="32"/>
      <c r="T16" s="31"/>
      <c r="U16" s="31"/>
      <c r="V16" s="32"/>
      <c r="W16" s="37"/>
    </row>
    <row r="17" spans="1:23" ht="15" customHeight="1" x14ac:dyDescent="0.3">
      <c r="A17" s="51" t="s">
        <v>43</v>
      </c>
      <c r="B17" s="52" t="s">
        <v>44</v>
      </c>
      <c r="C17" s="39" t="s">
        <v>45</v>
      </c>
      <c r="D17" s="53" t="s">
        <v>46</v>
      </c>
      <c r="E17" s="54" t="s">
        <v>36</v>
      </c>
      <c r="F17" s="41" t="s">
        <v>37</v>
      </c>
      <c r="G17" s="42">
        <v>5</v>
      </c>
      <c r="H17" s="55" t="s">
        <v>47</v>
      </c>
      <c r="I17" s="56">
        <v>287</v>
      </c>
      <c r="J17" s="55" t="s">
        <v>48</v>
      </c>
      <c r="K17" s="55" t="s">
        <v>49</v>
      </c>
      <c r="L17" s="39" t="s">
        <v>39</v>
      </c>
      <c r="M17" s="39" t="s">
        <v>39</v>
      </c>
      <c r="N17" s="39" t="s">
        <v>39</v>
      </c>
      <c r="O17" s="39" t="s">
        <v>39</v>
      </c>
      <c r="P17" s="42" t="s">
        <v>39</v>
      </c>
      <c r="R17" s="50"/>
      <c r="S17" s="32"/>
      <c r="T17" s="31"/>
      <c r="U17" s="31"/>
      <c r="V17" s="32"/>
      <c r="W17" s="37"/>
    </row>
    <row r="18" spans="1:23" ht="15" customHeight="1" x14ac:dyDescent="0.3">
      <c r="A18" s="38" t="s">
        <v>50</v>
      </c>
      <c r="B18" s="38" t="s">
        <v>51</v>
      </c>
      <c r="C18" s="39" t="s">
        <v>34</v>
      </c>
      <c r="D18" s="40" t="s">
        <v>35</v>
      </c>
      <c r="E18" s="57" t="s">
        <v>36</v>
      </c>
      <c r="F18" s="41" t="s">
        <v>37</v>
      </c>
      <c r="G18" s="42">
        <v>5</v>
      </c>
      <c r="H18" s="58">
        <v>0.08</v>
      </c>
      <c r="I18" s="58">
        <v>0.71199999999999997</v>
      </c>
      <c r="J18" s="58">
        <v>0.1</v>
      </c>
      <c r="K18" s="58">
        <v>2.02</v>
      </c>
      <c r="L18" s="39" t="s">
        <v>39</v>
      </c>
      <c r="M18" s="39" t="s">
        <v>39</v>
      </c>
      <c r="N18" s="39" t="s">
        <v>39</v>
      </c>
      <c r="O18" s="39" t="s">
        <v>39</v>
      </c>
      <c r="P18" s="42" t="s">
        <v>39</v>
      </c>
      <c r="R18" s="44"/>
      <c r="S18" s="45"/>
      <c r="T18" s="46"/>
    </row>
    <row r="19" spans="1:23" ht="15" customHeight="1" x14ac:dyDescent="0.25">
      <c r="A19" s="38" t="s">
        <v>52</v>
      </c>
      <c r="B19" s="1" t="s">
        <v>53</v>
      </c>
      <c r="C19" s="39" t="s">
        <v>34</v>
      </c>
      <c r="D19" s="40" t="s">
        <v>35</v>
      </c>
      <c r="E19" s="57" t="s">
        <v>36</v>
      </c>
      <c r="F19" s="41" t="s">
        <v>37</v>
      </c>
      <c r="G19" s="42">
        <v>5</v>
      </c>
      <c r="H19" s="43">
        <v>0.69</v>
      </c>
      <c r="I19" s="43">
        <v>2.1079999999999997</v>
      </c>
      <c r="J19" s="43">
        <v>1.1299999999999999</v>
      </c>
      <c r="K19" s="43">
        <v>4.4800000000000004</v>
      </c>
      <c r="L19" s="39" t="s">
        <v>39</v>
      </c>
      <c r="M19" s="39" t="s">
        <v>39</v>
      </c>
      <c r="N19" s="39">
        <v>20</v>
      </c>
      <c r="O19" s="59">
        <f>K19</f>
        <v>4.4800000000000004</v>
      </c>
      <c r="P19" s="42" t="str">
        <f>IF(LEFT(O19,1)="&lt;",IF(N19&gt;=VALUE(RIGHT(K19,LEN(K19)-1)),"Yes","No"),IF(OR(N19&gt;=O19,O19="-"),"Yes","No"))</f>
        <v>Yes</v>
      </c>
      <c r="R19" s="50"/>
      <c r="S19" s="32"/>
      <c r="T19" s="31"/>
    </row>
    <row r="20" spans="1:23" ht="15" customHeight="1" x14ac:dyDescent="0.3">
      <c r="A20" s="38" t="s">
        <v>54</v>
      </c>
      <c r="B20" s="38" t="s">
        <v>55</v>
      </c>
      <c r="C20" s="39" t="s">
        <v>34</v>
      </c>
      <c r="D20" s="40" t="s">
        <v>35</v>
      </c>
      <c r="E20" s="57" t="s">
        <v>36</v>
      </c>
      <c r="F20" s="41" t="s">
        <v>37</v>
      </c>
      <c r="G20" s="42">
        <v>5</v>
      </c>
      <c r="H20" s="43" t="s">
        <v>38</v>
      </c>
      <c r="I20" s="49">
        <v>2</v>
      </c>
      <c r="J20" s="56" t="s">
        <v>38</v>
      </c>
      <c r="K20" s="49">
        <v>3</v>
      </c>
      <c r="L20" s="39" t="s">
        <v>39</v>
      </c>
      <c r="M20" s="39" t="s">
        <v>39</v>
      </c>
      <c r="N20" s="39" t="s">
        <v>39</v>
      </c>
      <c r="O20" s="39" t="s">
        <v>39</v>
      </c>
      <c r="P20" s="42" t="s">
        <v>39</v>
      </c>
      <c r="R20" s="44"/>
      <c r="S20" s="45"/>
      <c r="T20" s="46"/>
    </row>
    <row r="21" spans="1:23" ht="15" customHeight="1" x14ac:dyDescent="0.25">
      <c r="A21" s="38" t="s">
        <v>56</v>
      </c>
      <c r="B21" s="38" t="s">
        <v>57</v>
      </c>
      <c r="C21" s="39" t="s">
        <v>34</v>
      </c>
      <c r="D21" s="40" t="s">
        <v>35</v>
      </c>
      <c r="E21" s="41" t="s">
        <v>36</v>
      </c>
      <c r="F21" s="41" t="s">
        <v>37</v>
      </c>
      <c r="G21" s="42">
        <v>5</v>
      </c>
      <c r="H21" s="43" t="s">
        <v>58</v>
      </c>
      <c r="I21" s="58">
        <v>7.1999999999999995E-2</v>
      </c>
      <c r="J21" s="58">
        <v>0.05</v>
      </c>
      <c r="K21" s="58">
        <v>0.14000000000000001</v>
      </c>
      <c r="L21" s="39" t="s">
        <v>39</v>
      </c>
      <c r="M21" s="39" t="s">
        <v>39</v>
      </c>
      <c r="N21" s="39">
        <v>5</v>
      </c>
      <c r="O21" s="60">
        <f>K21</f>
        <v>0.14000000000000001</v>
      </c>
      <c r="P21" s="42" t="str">
        <f>IF(LEFT(O21,1)="&lt;",IF(N21&gt;=VALUE(RIGHT(K21,LEN(K21)-1)),"Yes","No"),IF(OR(N21&gt;=O21,O21="-"),"Yes","No"))</f>
        <v>Yes</v>
      </c>
      <c r="R21" s="50"/>
      <c r="S21" s="32"/>
      <c r="T21" s="31"/>
    </row>
    <row r="22" spans="1:23" ht="15" customHeight="1" x14ac:dyDescent="0.3">
      <c r="A22" s="51" t="s">
        <v>59</v>
      </c>
      <c r="B22" s="38" t="s">
        <v>60</v>
      </c>
      <c r="C22" s="39" t="s">
        <v>34</v>
      </c>
      <c r="D22" s="40" t="s">
        <v>35</v>
      </c>
      <c r="E22" s="41" t="s">
        <v>36</v>
      </c>
      <c r="F22" s="41" t="s">
        <v>37</v>
      </c>
      <c r="G22" s="42">
        <v>5</v>
      </c>
      <c r="H22" s="49">
        <v>2.74</v>
      </c>
      <c r="I22" s="49">
        <v>4.976</v>
      </c>
      <c r="J22" s="49">
        <v>3.76</v>
      </c>
      <c r="K22" s="49">
        <v>7.8</v>
      </c>
      <c r="L22" s="39" t="s">
        <v>39</v>
      </c>
      <c r="M22" s="39" t="s">
        <v>39</v>
      </c>
      <c r="N22" s="39" t="s">
        <v>39</v>
      </c>
      <c r="O22" s="39" t="s">
        <v>39</v>
      </c>
      <c r="P22" s="42" t="str">
        <f>IF(LEFT(O22,1)="&lt;",IF(N22&gt;=VALUE(RIGHT(K22,LEN(K22)-1)),"Yes","No"),IF(OR(N22&gt;=O22,O22="-"),"Yes","No"))</f>
        <v>Yes</v>
      </c>
      <c r="Q22" s="61"/>
      <c r="R22" s="44"/>
      <c r="S22" s="45"/>
      <c r="T22" s="46"/>
    </row>
    <row r="23" spans="1:23" ht="15" customHeight="1" x14ac:dyDescent="0.3">
      <c r="A23" s="51" t="s">
        <v>61</v>
      </c>
      <c r="B23" s="38" t="s">
        <v>61</v>
      </c>
      <c r="C23" s="57" t="s">
        <v>61</v>
      </c>
      <c r="D23" s="57" t="s">
        <v>61</v>
      </c>
      <c r="E23" s="41" t="s">
        <v>36</v>
      </c>
      <c r="F23" s="41" t="s">
        <v>37</v>
      </c>
      <c r="G23" s="42">
        <v>5</v>
      </c>
      <c r="H23" s="58">
        <v>7.08</v>
      </c>
      <c r="I23" s="58">
        <v>7.2480000000000002</v>
      </c>
      <c r="J23" s="58">
        <v>7.28</v>
      </c>
      <c r="K23" s="58">
        <v>7.37</v>
      </c>
      <c r="L23" s="39" t="s">
        <v>39</v>
      </c>
      <c r="M23" s="39" t="s">
        <v>39</v>
      </c>
      <c r="N23" s="62" t="s">
        <v>62</v>
      </c>
      <c r="O23" s="63" t="str">
        <f>TEXT(H23,"0.00")&amp;" - "&amp;TEXT(K23,"0.00")</f>
        <v>7.08 - 7.37</v>
      </c>
      <c r="P23" s="42" t="str">
        <f>IF(AND(H23&gt;=6.5,K23&lt;=8.5),"Yes","No")</f>
        <v>Yes</v>
      </c>
      <c r="R23" s="44"/>
      <c r="S23" s="46"/>
      <c r="T23" s="46"/>
    </row>
    <row r="24" spans="1:23" x14ac:dyDescent="0.25">
      <c r="H24" s="64"/>
      <c r="I24" s="64"/>
      <c r="J24" s="64"/>
      <c r="K24" s="64"/>
    </row>
    <row r="25" spans="1:23" x14ac:dyDescent="0.25">
      <c r="A25" s="65"/>
      <c r="B25" s="65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</row>
    <row r="26" spans="1:23" ht="9.9" customHeight="1" x14ac:dyDescent="0.25">
      <c r="A26" s="65"/>
      <c r="B26" s="65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R26" s="32"/>
      <c r="S26" s="67"/>
      <c r="T26" s="67"/>
      <c r="U26" s="67"/>
      <c r="V26" s="67"/>
    </row>
    <row r="27" spans="1:23" x14ac:dyDescent="0.25">
      <c r="A27" s="68"/>
      <c r="B27" s="68"/>
      <c r="C27" s="32"/>
      <c r="D27" s="32"/>
      <c r="E27" s="32"/>
      <c r="F27" s="32"/>
      <c r="G27" s="32"/>
      <c r="H27" s="32"/>
      <c r="I27" s="32"/>
      <c r="J27" s="67"/>
      <c r="R27" s="32"/>
      <c r="S27" s="69"/>
      <c r="T27" s="69"/>
      <c r="U27" s="69"/>
      <c r="V27" s="69"/>
    </row>
    <row r="28" spans="1:23" x14ac:dyDescent="0.25">
      <c r="A28" s="9" t="s">
        <v>63</v>
      </c>
      <c r="B28" s="9"/>
      <c r="C28" s="10" t="s">
        <v>64</v>
      </c>
      <c r="D28" s="11"/>
      <c r="E28" s="12"/>
      <c r="F28" s="12"/>
      <c r="G28" s="12"/>
      <c r="H28" s="12"/>
      <c r="I28" s="12"/>
      <c r="J28" s="13"/>
      <c r="K28" s="13"/>
      <c r="L28" s="13"/>
      <c r="M28" s="13"/>
      <c r="N28" s="13"/>
      <c r="O28" s="13"/>
      <c r="P28" s="12"/>
      <c r="R28" s="32"/>
      <c r="S28" s="70"/>
      <c r="T28" s="70"/>
      <c r="U28" s="70"/>
      <c r="V28" s="70"/>
    </row>
    <row r="29" spans="1:23" x14ac:dyDescent="0.25">
      <c r="A29" s="16" t="s">
        <v>65</v>
      </c>
      <c r="B29" s="16"/>
      <c r="C29" s="16"/>
      <c r="D29" s="17"/>
      <c r="E29" s="17"/>
      <c r="F29" s="17"/>
      <c r="G29" s="17"/>
      <c r="H29" s="17"/>
      <c r="I29" s="17"/>
      <c r="J29" s="18"/>
      <c r="K29" s="18"/>
      <c r="L29" s="18"/>
      <c r="M29" s="18"/>
      <c r="N29" s="18"/>
      <c r="O29" s="18"/>
      <c r="P29" s="18"/>
      <c r="R29" s="32"/>
      <c r="S29" s="70"/>
      <c r="T29" s="70"/>
      <c r="U29" s="70"/>
      <c r="V29" s="70"/>
    </row>
    <row r="30" spans="1:23" x14ac:dyDescent="0.25">
      <c r="A30" s="9"/>
      <c r="B30" s="9"/>
      <c r="C30" s="19"/>
      <c r="D30" s="19"/>
      <c r="E30" s="19"/>
      <c r="F30" s="19"/>
      <c r="G30" s="20" t="s">
        <v>12</v>
      </c>
      <c r="H30" s="21" t="s">
        <v>13</v>
      </c>
      <c r="I30" s="22"/>
      <c r="J30" s="22"/>
      <c r="K30" s="23"/>
      <c r="L30" s="23"/>
      <c r="M30" s="23"/>
      <c r="N30" s="23"/>
      <c r="O30" s="23"/>
      <c r="P30" s="23"/>
      <c r="R30" s="32"/>
      <c r="S30" s="70"/>
      <c r="T30" s="70"/>
      <c r="U30" s="70"/>
      <c r="V30" s="70"/>
    </row>
    <row r="31" spans="1:23" x14ac:dyDescent="0.25">
      <c r="A31" s="16"/>
      <c r="B31" s="16"/>
      <c r="C31" s="24"/>
      <c r="D31" s="24"/>
      <c r="E31" s="24"/>
      <c r="F31" s="24"/>
      <c r="G31" s="25"/>
      <c r="H31" s="26" t="s">
        <v>14</v>
      </c>
      <c r="I31" s="27"/>
      <c r="J31" s="27"/>
      <c r="K31" s="28"/>
      <c r="L31" s="28"/>
      <c r="M31" s="28"/>
      <c r="N31" s="28"/>
      <c r="O31" s="28"/>
      <c r="P31" s="29"/>
      <c r="R31" s="32"/>
      <c r="S31" s="70"/>
      <c r="T31" s="70"/>
      <c r="U31" s="70"/>
      <c r="V31" s="70"/>
    </row>
    <row r="32" spans="1:23" x14ac:dyDescent="0.25">
      <c r="A32" s="16"/>
      <c r="B32" s="16"/>
      <c r="C32" s="24" t="s">
        <v>15</v>
      </c>
      <c r="D32" s="16"/>
      <c r="E32" s="16" t="s">
        <v>16</v>
      </c>
      <c r="F32" s="16"/>
      <c r="G32" s="25"/>
      <c r="H32" s="19"/>
      <c r="I32" s="30" t="s">
        <v>17</v>
      </c>
      <c r="J32" s="9" t="s">
        <v>18</v>
      </c>
      <c r="K32" s="19"/>
      <c r="L32" s="9" t="s">
        <v>19</v>
      </c>
      <c r="M32" s="9" t="s">
        <v>20</v>
      </c>
      <c r="N32" s="9" t="s">
        <v>21</v>
      </c>
      <c r="O32" s="9" t="s">
        <v>21</v>
      </c>
      <c r="P32" s="9" t="s">
        <v>22</v>
      </c>
      <c r="R32" s="32"/>
      <c r="S32" s="70"/>
      <c r="T32" s="70"/>
      <c r="U32" s="70"/>
      <c r="V32" s="70"/>
    </row>
    <row r="33" spans="1:22" x14ac:dyDescent="0.25">
      <c r="A33" s="33" t="s">
        <v>23</v>
      </c>
      <c r="B33" s="33"/>
      <c r="C33" s="34" t="s">
        <v>24</v>
      </c>
      <c r="D33" s="33"/>
      <c r="E33" s="33" t="s">
        <v>25</v>
      </c>
      <c r="F33" s="33"/>
      <c r="G33" s="35"/>
      <c r="H33" s="34" t="s">
        <v>26</v>
      </c>
      <c r="I33" s="34" t="s">
        <v>27</v>
      </c>
      <c r="J33" s="34" t="s">
        <v>27</v>
      </c>
      <c r="K33" s="34" t="s">
        <v>28</v>
      </c>
      <c r="L33" s="33" t="s">
        <v>29</v>
      </c>
      <c r="M33" s="33" t="s">
        <v>30</v>
      </c>
      <c r="N33" s="33" t="s">
        <v>29</v>
      </c>
      <c r="O33" s="33" t="s">
        <v>30</v>
      </c>
      <c r="P33" s="33" t="s">
        <v>31</v>
      </c>
      <c r="R33" s="32"/>
      <c r="S33" s="70"/>
      <c r="T33" s="70"/>
      <c r="U33" s="70"/>
      <c r="V33" s="70"/>
    </row>
    <row r="34" spans="1:22" ht="14.4" x14ac:dyDescent="0.25">
      <c r="A34" s="38" t="s">
        <v>32</v>
      </c>
      <c r="B34" s="38" t="s">
        <v>33</v>
      </c>
      <c r="C34" s="39" t="s">
        <v>34</v>
      </c>
      <c r="D34" s="40" t="s">
        <v>35</v>
      </c>
      <c r="E34" s="41" t="s">
        <v>36</v>
      </c>
      <c r="F34" s="41" t="s">
        <v>37</v>
      </c>
      <c r="G34" s="42">
        <v>5</v>
      </c>
      <c r="H34" s="49" t="s">
        <v>38</v>
      </c>
      <c r="I34" s="49">
        <v>4.2</v>
      </c>
      <c r="J34" s="49">
        <v>3</v>
      </c>
      <c r="K34" s="56">
        <v>9</v>
      </c>
      <c r="L34" s="39" t="s">
        <v>39</v>
      </c>
      <c r="M34" s="39" t="s">
        <v>39</v>
      </c>
      <c r="N34" s="39">
        <v>20</v>
      </c>
      <c r="O34" s="71">
        <f>K34</f>
        <v>9</v>
      </c>
      <c r="P34" s="42" t="str">
        <f>IF(LEFT(O34,1)="&lt;",IF(N34&gt;=VALUE(RIGHT(K34,LEN(K34)-1)),"Yes","No"),IF(OR(N34&gt;=O34,O34="-"),"Yes","No"))</f>
        <v>Yes</v>
      </c>
      <c r="R34" s="32"/>
      <c r="S34" s="70"/>
      <c r="T34" s="70"/>
      <c r="U34" s="70"/>
      <c r="V34" s="70"/>
    </row>
    <row r="35" spans="1:22" ht="14.4" x14ac:dyDescent="0.3">
      <c r="A35" s="51" t="s">
        <v>43</v>
      </c>
      <c r="B35" s="52" t="s">
        <v>44</v>
      </c>
      <c r="C35" s="39" t="s">
        <v>45</v>
      </c>
      <c r="D35" s="53" t="s">
        <v>46</v>
      </c>
      <c r="E35" s="41" t="s">
        <v>36</v>
      </c>
      <c r="F35" s="41" t="s">
        <v>37</v>
      </c>
      <c r="G35" s="42">
        <v>5</v>
      </c>
      <c r="H35" s="49">
        <v>11000</v>
      </c>
      <c r="I35" s="49">
        <v>82600</v>
      </c>
      <c r="J35" s="49">
        <v>55000</v>
      </c>
      <c r="K35" s="56" t="s">
        <v>66</v>
      </c>
      <c r="L35" s="39" t="s">
        <v>39</v>
      </c>
      <c r="M35" s="39" t="s">
        <v>39</v>
      </c>
      <c r="N35" s="39" t="s">
        <v>39</v>
      </c>
      <c r="O35" s="39" t="s">
        <v>39</v>
      </c>
      <c r="P35" s="42" t="s">
        <v>39</v>
      </c>
      <c r="R35" s="32"/>
      <c r="S35" s="70"/>
      <c r="T35" s="70"/>
      <c r="U35" s="70"/>
      <c r="V35" s="70"/>
    </row>
    <row r="36" spans="1:22" x14ac:dyDescent="0.25">
      <c r="A36" s="38" t="s">
        <v>50</v>
      </c>
      <c r="B36" s="38" t="s">
        <v>51</v>
      </c>
      <c r="C36" s="39" t="s">
        <v>34</v>
      </c>
      <c r="D36" s="40" t="s">
        <v>35</v>
      </c>
      <c r="E36" s="57" t="s">
        <v>36</v>
      </c>
      <c r="F36" s="41" t="s">
        <v>37</v>
      </c>
      <c r="G36" s="42">
        <v>5</v>
      </c>
      <c r="H36" s="58">
        <v>0.3</v>
      </c>
      <c r="I36" s="58">
        <v>0.43200000000000005</v>
      </c>
      <c r="J36" s="58">
        <v>0.43</v>
      </c>
      <c r="K36" s="58">
        <v>0.57999999999999996</v>
      </c>
      <c r="L36" s="39" t="s">
        <v>39</v>
      </c>
      <c r="M36" s="39" t="s">
        <v>39</v>
      </c>
      <c r="N36" s="39">
        <v>5</v>
      </c>
      <c r="O36" s="60">
        <f>K36</f>
        <v>0.57999999999999996</v>
      </c>
      <c r="P36" s="42" t="str">
        <f>IF(LEFT(O36,1)="&lt;",IF(N36&gt;=VALUE(RIGHT(K36,LEN(K36)-1)),"Yes","No"),IF(OR(N36&gt;=O36,O36="-"),"Yes","No"))</f>
        <v>Yes</v>
      </c>
      <c r="R36" s="32"/>
      <c r="S36" s="70"/>
      <c r="T36" s="70"/>
      <c r="U36" s="70"/>
      <c r="V36" s="70"/>
    </row>
    <row r="37" spans="1:22" ht="14.4" x14ac:dyDescent="0.3">
      <c r="A37" s="38" t="s">
        <v>52</v>
      </c>
      <c r="B37" s="1" t="s">
        <v>53</v>
      </c>
      <c r="C37" s="39" t="s">
        <v>34</v>
      </c>
      <c r="D37" s="40" t="s">
        <v>35</v>
      </c>
      <c r="E37" s="54" t="s">
        <v>36</v>
      </c>
      <c r="F37" s="41" t="s">
        <v>37</v>
      </c>
      <c r="G37" s="42">
        <v>5</v>
      </c>
      <c r="H37" s="43">
        <v>4.41</v>
      </c>
      <c r="I37" s="43">
        <v>6.1219999999999999</v>
      </c>
      <c r="J37" s="43">
        <v>5.4</v>
      </c>
      <c r="K37" s="43">
        <v>9.8999999999999986</v>
      </c>
      <c r="L37" s="39" t="s">
        <v>39</v>
      </c>
      <c r="M37" s="39" t="s">
        <v>39</v>
      </c>
      <c r="N37" s="72" t="s">
        <v>39</v>
      </c>
      <c r="O37" s="73" t="s">
        <v>39</v>
      </c>
      <c r="P37" s="74" t="s">
        <v>39</v>
      </c>
      <c r="R37" s="32"/>
      <c r="S37" s="70"/>
      <c r="T37" s="70"/>
      <c r="U37" s="70"/>
      <c r="V37" s="70"/>
    </row>
    <row r="38" spans="1:22" ht="14.4" x14ac:dyDescent="0.3">
      <c r="A38" s="38" t="s">
        <v>54</v>
      </c>
      <c r="B38" s="38" t="s">
        <v>55</v>
      </c>
      <c r="C38" s="39" t="s">
        <v>34</v>
      </c>
      <c r="D38" s="40" t="s">
        <v>35</v>
      </c>
      <c r="E38" s="54" t="s">
        <v>36</v>
      </c>
      <c r="F38" s="41" t="s">
        <v>37</v>
      </c>
      <c r="G38" s="42">
        <v>5</v>
      </c>
      <c r="H38" s="55" t="s">
        <v>38</v>
      </c>
      <c r="I38" s="55" t="s">
        <v>38</v>
      </c>
      <c r="J38" s="55" t="s">
        <v>38</v>
      </c>
      <c r="K38" s="56">
        <v>2</v>
      </c>
      <c r="L38" s="39" t="s">
        <v>39</v>
      </c>
      <c r="M38" s="39" t="s">
        <v>39</v>
      </c>
      <c r="N38" s="39" t="s">
        <v>39</v>
      </c>
      <c r="O38" s="39" t="s">
        <v>39</v>
      </c>
      <c r="P38" s="42" t="s">
        <v>39</v>
      </c>
      <c r="R38" s="32"/>
      <c r="S38" s="70"/>
      <c r="T38" s="70"/>
      <c r="U38" s="70"/>
      <c r="V38" s="70"/>
    </row>
    <row r="39" spans="1:22" x14ac:dyDescent="0.25">
      <c r="A39" s="38" t="s">
        <v>56</v>
      </c>
      <c r="B39" s="38" t="s">
        <v>57</v>
      </c>
      <c r="C39" s="39" t="s">
        <v>34</v>
      </c>
      <c r="D39" s="40" t="s">
        <v>35</v>
      </c>
      <c r="E39" s="41" t="s">
        <v>36</v>
      </c>
      <c r="F39" s="41" t="s">
        <v>37</v>
      </c>
      <c r="G39" s="42">
        <v>5</v>
      </c>
      <c r="H39" s="58">
        <v>0.51</v>
      </c>
      <c r="I39" s="58">
        <v>0.98199999999999987</v>
      </c>
      <c r="J39" s="58">
        <v>0.72</v>
      </c>
      <c r="K39" s="58">
        <v>1.76</v>
      </c>
      <c r="L39" s="39" t="s">
        <v>39</v>
      </c>
      <c r="M39" s="39" t="s">
        <v>39</v>
      </c>
      <c r="N39" s="39" t="s">
        <v>39</v>
      </c>
      <c r="O39" s="39" t="s">
        <v>39</v>
      </c>
      <c r="P39" s="42" t="s">
        <v>39</v>
      </c>
      <c r="R39" s="32"/>
      <c r="S39" s="70"/>
      <c r="T39" s="70"/>
      <c r="U39" s="70"/>
      <c r="V39" s="70"/>
    </row>
    <row r="40" spans="1:22" ht="14.4" x14ac:dyDescent="0.3">
      <c r="A40" s="51" t="s">
        <v>59</v>
      </c>
      <c r="B40" s="38" t="s">
        <v>60</v>
      </c>
      <c r="C40" s="39" t="s">
        <v>34</v>
      </c>
      <c r="D40" s="40" t="s">
        <v>35</v>
      </c>
      <c r="E40" s="41" t="s">
        <v>36</v>
      </c>
      <c r="F40" s="41" t="s">
        <v>37</v>
      </c>
      <c r="G40" s="42">
        <v>5</v>
      </c>
      <c r="H40" s="56">
        <v>2</v>
      </c>
      <c r="I40" s="56">
        <v>9.6</v>
      </c>
      <c r="J40" s="56">
        <v>4</v>
      </c>
      <c r="K40" s="56">
        <v>33</v>
      </c>
      <c r="L40" s="39" t="s">
        <v>39</v>
      </c>
      <c r="M40" s="39" t="s">
        <v>39</v>
      </c>
      <c r="N40" s="39">
        <v>25</v>
      </c>
      <c r="O40" s="71">
        <f>K40</f>
        <v>33</v>
      </c>
      <c r="P40" s="42" t="str">
        <f>IF(LEFT(O40,1)="&lt;",IF(N40&gt;=VALUE(RIGHT(K40,LEN(K40)-1)),"Yes","No"),IF(OR(N40&gt;=O40,O40="-"),"Yes","No"))</f>
        <v>No</v>
      </c>
      <c r="R40" s="32"/>
      <c r="S40" s="70"/>
      <c r="T40" s="70"/>
      <c r="U40" s="70"/>
      <c r="V40" s="70"/>
    </row>
    <row r="41" spans="1:22" ht="14.4" x14ac:dyDescent="0.3">
      <c r="A41" s="51" t="s">
        <v>61</v>
      </c>
      <c r="B41" s="38" t="s">
        <v>61</v>
      </c>
      <c r="C41" s="57" t="s">
        <v>61</v>
      </c>
      <c r="D41" s="57" t="s">
        <v>61</v>
      </c>
      <c r="E41" s="41" t="s">
        <v>36</v>
      </c>
      <c r="F41" s="41" t="s">
        <v>37</v>
      </c>
      <c r="G41" s="42">
        <v>5</v>
      </c>
      <c r="H41" s="58">
        <v>7.26</v>
      </c>
      <c r="I41" s="58">
        <v>7.4040000000000008</v>
      </c>
      <c r="J41" s="58">
        <v>7.42</v>
      </c>
      <c r="K41" s="58">
        <v>7.49</v>
      </c>
      <c r="L41" s="39" t="s">
        <v>39</v>
      </c>
      <c r="M41" s="39" t="s">
        <v>39</v>
      </c>
      <c r="N41" s="39" t="s">
        <v>39</v>
      </c>
      <c r="O41" s="39" t="s">
        <v>39</v>
      </c>
      <c r="P41" s="42" t="s">
        <v>39</v>
      </c>
      <c r="R41" s="32"/>
      <c r="S41" s="70"/>
      <c r="T41" s="70"/>
      <c r="U41" s="70"/>
      <c r="V41" s="70"/>
    </row>
    <row r="42" spans="1:22" ht="14.4" x14ac:dyDescent="0.3">
      <c r="A42" s="75"/>
      <c r="B42" s="50"/>
      <c r="C42" s="31"/>
      <c r="D42" s="31"/>
      <c r="E42" s="76"/>
      <c r="F42" s="76"/>
      <c r="G42" s="77"/>
      <c r="H42" s="78"/>
      <c r="I42" s="78"/>
      <c r="J42" s="78"/>
      <c r="K42" s="78"/>
      <c r="L42" s="32"/>
      <c r="M42" s="32"/>
      <c r="N42" s="79"/>
      <c r="O42" s="80"/>
      <c r="P42" s="77"/>
      <c r="R42" s="32"/>
      <c r="S42" s="70"/>
      <c r="T42" s="70"/>
      <c r="U42" s="70"/>
      <c r="V42" s="70"/>
    </row>
    <row r="43" spans="1:22" x14ac:dyDescent="0.25">
      <c r="A43" s="81"/>
      <c r="B43" s="81"/>
      <c r="C43" s="81"/>
      <c r="D43" s="81"/>
      <c r="E43" s="81"/>
      <c r="F43" s="81"/>
      <c r="G43" s="81"/>
      <c r="H43" s="81"/>
      <c r="I43" s="81"/>
      <c r="J43" s="81"/>
      <c r="R43" s="32"/>
      <c r="S43" s="70"/>
      <c r="T43" s="70"/>
      <c r="U43" s="70"/>
      <c r="V43" s="70"/>
    </row>
    <row r="44" spans="1:22" x14ac:dyDescent="0.25">
      <c r="A44" s="9" t="s">
        <v>67</v>
      </c>
      <c r="B44" s="9"/>
      <c r="C44" s="10" t="s">
        <v>68</v>
      </c>
      <c r="D44" s="11"/>
      <c r="E44" s="12"/>
      <c r="F44" s="12"/>
      <c r="G44" s="12"/>
      <c r="H44" s="12"/>
      <c r="I44" s="12"/>
      <c r="J44" s="13"/>
      <c r="K44" s="13"/>
      <c r="L44" s="13"/>
      <c r="M44" s="13"/>
      <c r="N44" s="13"/>
      <c r="O44" s="13"/>
      <c r="P44" s="82"/>
      <c r="R44" s="32"/>
      <c r="S44" s="70"/>
      <c r="T44" s="70"/>
      <c r="U44" s="70"/>
      <c r="V44" s="70"/>
    </row>
    <row r="45" spans="1:22" x14ac:dyDescent="0.25">
      <c r="A45" s="83" t="s">
        <v>69</v>
      </c>
      <c r="B45" s="83"/>
      <c r="C45" s="16"/>
      <c r="D45" s="17"/>
      <c r="E45" s="17"/>
      <c r="F45" s="17"/>
      <c r="G45" s="17"/>
      <c r="H45" s="17"/>
      <c r="I45" s="17"/>
      <c r="J45" s="18"/>
      <c r="K45" s="18"/>
      <c r="L45" s="18"/>
      <c r="M45" s="18"/>
      <c r="N45" s="18"/>
      <c r="O45" s="18"/>
      <c r="P45" s="84"/>
      <c r="R45" s="32"/>
      <c r="S45" s="32"/>
      <c r="T45" s="70"/>
      <c r="U45" s="32"/>
      <c r="V45" s="32"/>
    </row>
    <row r="46" spans="1:22" ht="12.75" customHeight="1" x14ac:dyDescent="0.25">
      <c r="A46" s="9"/>
      <c r="B46" s="9"/>
      <c r="C46" s="19"/>
      <c r="D46" s="19"/>
      <c r="E46" s="19"/>
      <c r="F46" s="19"/>
      <c r="G46" s="20" t="s">
        <v>70</v>
      </c>
      <c r="H46" s="21" t="s">
        <v>13</v>
      </c>
      <c r="I46" s="22"/>
      <c r="J46" s="22"/>
      <c r="K46" s="23"/>
      <c r="L46" s="23"/>
      <c r="M46" s="23"/>
      <c r="N46" s="23"/>
      <c r="O46" s="23"/>
      <c r="P46" s="23"/>
      <c r="R46" s="32"/>
      <c r="S46" s="70"/>
      <c r="T46" s="70"/>
      <c r="U46" s="70"/>
      <c r="V46" s="70"/>
    </row>
    <row r="47" spans="1:22" x14ac:dyDescent="0.25">
      <c r="A47" s="16"/>
      <c r="B47" s="16"/>
      <c r="C47" s="24"/>
      <c r="D47" s="24"/>
      <c r="E47" s="24"/>
      <c r="F47" s="24"/>
      <c r="G47" s="25"/>
      <c r="H47" s="26" t="s">
        <v>14</v>
      </c>
      <c r="I47" s="27"/>
      <c r="J47" s="27"/>
      <c r="K47" s="28"/>
      <c r="L47" s="28"/>
      <c r="M47" s="28"/>
      <c r="N47" s="28"/>
      <c r="O47" s="28"/>
      <c r="P47" s="29"/>
      <c r="R47" s="32"/>
      <c r="S47" s="67"/>
      <c r="T47" s="67"/>
      <c r="U47" s="67"/>
      <c r="V47" s="67"/>
    </row>
    <row r="48" spans="1:22" x14ac:dyDescent="0.25">
      <c r="A48" s="16"/>
      <c r="B48" s="16"/>
      <c r="C48" s="24" t="s">
        <v>15</v>
      </c>
      <c r="D48" s="16"/>
      <c r="E48" s="16" t="s">
        <v>16</v>
      </c>
      <c r="F48" s="16"/>
      <c r="G48" s="25"/>
      <c r="H48" s="19"/>
      <c r="I48" s="30" t="s">
        <v>17</v>
      </c>
      <c r="J48" s="9" t="s">
        <v>18</v>
      </c>
      <c r="K48" s="19"/>
      <c r="L48" s="9" t="s">
        <v>19</v>
      </c>
      <c r="M48" s="9" t="s">
        <v>20</v>
      </c>
      <c r="N48" s="9" t="s">
        <v>21</v>
      </c>
      <c r="O48" s="9" t="s">
        <v>21</v>
      </c>
      <c r="P48" s="9" t="s">
        <v>22</v>
      </c>
      <c r="R48" s="32"/>
      <c r="S48" s="70"/>
      <c r="T48" s="70"/>
      <c r="U48" s="70"/>
      <c r="V48" s="70"/>
    </row>
    <row r="49" spans="1:16" x14ac:dyDescent="0.25">
      <c r="A49" s="33" t="s">
        <v>23</v>
      </c>
      <c r="B49" s="33" t="s">
        <v>71</v>
      </c>
      <c r="C49" s="34" t="s">
        <v>24</v>
      </c>
      <c r="D49" s="33"/>
      <c r="E49" s="33" t="s">
        <v>25</v>
      </c>
      <c r="F49" s="33"/>
      <c r="G49" s="35"/>
      <c r="H49" s="34" t="s">
        <v>26</v>
      </c>
      <c r="I49" s="34" t="s">
        <v>27</v>
      </c>
      <c r="J49" s="34" t="s">
        <v>27</v>
      </c>
      <c r="K49" s="34" t="s">
        <v>28</v>
      </c>
      <c r="L49" s="33" t="s">
        <v>29</v>
      </c>
      <c r="M49" s="33" t="s">
        <v>30</v>
      </c>
      <c r="N49" s="33" t="s">
        <v>29</v>
      </c>
      <c r="O49" s="33" t="s">
        <v>30</v>
      </c>
      <c r="P49" s="33" t="s">
        <v>31</v>
      </c>
    </row>
    <row r="50" spans="1:16" ht="15" customHeight="1" x14ac:dyDescent="0.25">
      <c r="A50" s="38" t="s">
        <v>32</v>
      </c>
      <c r="B50" s="38" t="s">
        <v>33</v>
      </c>
      <c r="C50" s="39" t="s">
        <v>34</v>
      </c>
      <c r="D50" s="40" t="s">
        <v>35</v>
      </c>
      <c r="E50" s="57" t="s">
        <v>72</v>
      </c>
      <c r="F50" s="57"/>
      <c r="G50" s="85">
        <v>1</v>
      </c>
      <c r="H50" s="49">
        <v>5</v>
      </c>
      <c r="I50" s="49">
        <v>5</v>
      </c>
      <c r="J50" s="49">
        <v>5</v>
      </c>
      <c r="K50" s="49">
        <v>5</v>
      </c>
      <c r="L50" s="57" t="s">
        <v>39</v>
      </c>
      <c r="M50" s="57" t="s">
        <v>39</v>
      </c>
      <c r="N50" s="57" t="s">
        <v>39</v>
      </c>
      <c r="O50" s="57" t="s">
        <v>39</v>
      </c>
      <c r="P50" s="42" t="s">
        <v>39</v>
      </c>
    </row>
    <row r="51" spans="1:16" ht="15" customHeight="1" x14ac:dyDescent="0.25">
      <c r="A51" s="38" t="s">
        <v>40</v>
      </c>
      <c r="B51" s="47" t="s">
        <v>40</v>
      </c>
      <c r="C51" s="39" t="s">
        <v>41</v>
      </c>
      <c r="D51" s="48" t="s">
        <v>42</v>
      </c>
      <c r="E51" s="57" t="s">
        <v>72</v>
      </c>
      <c r="F51" s="57"/>
      <c r="G51" s="85">
        <v>1</v>
      </c>
      <c r="H51" s="43">
        <v>45.6</v>
      </c>
      <c r="I51" s="43">
        <v>45.6</v>
      </c>
      <c r="J51" s="43">
        <v>45.6</v>
      </c>
      <c r="K51" s="43">
        <v>45.6</v>
      </c>
      <c r="L51" s="57" t="s">
        <v>39</v>
      </c>
      <c r="M51" s="57" t="s">
        <v>39</v>
      </c>
      <c r="N51" s="57" t="s">
        <v>39</v>
      </c>
      <c r="O51" s="57" t="s">
        <v>39</v>
      </c>
      <c r="P51" s="42" t="s">
        <v>39</v>
      </c>
    </row>
    <row r="52" spans="1:16" ht="15" customHeight="1" x14ac:dyDescent="0.25">
      <c r="A52" s="38" t="s">
        <v>50</v>
      </c>
      <c r="B52" s="38" t="s">
        <v>51</v>
      </c>
      <c r="C52" s="39" t="s">
        <v>34</v>
      </c>
      <c r="D52" s="40" t="s">
        <v>35</v>
      </c>
      <c r="E52" s="57" t="s">
        <v>72</v>
      </c>
      <c r="F52" s="57"/>
      <c r="G52" s="85">
        <v>1</v>
      </c>
      <c r="H52" s="58">
        <v>1.74</v>
      </c>
      <c r="I52" s="58">
        <v>1.74</v>
      </c>
      <c r="J52" s="58">
        <v>1.74</v>
      </c>
      <c r="K52" s="58">
        <v>1.74</v>
      </c>
      <c r="L52" s="57" t="s">
        <v>39</v>
      </c>
      <c r="M52" s="57" t="s">
        <v>39</v>
      </c>
      <c r="N52" s="57" t="s">
        <v>39</v>
      </c>
      <c r="O52" s="57" t="s">
        <v>39</v>
      </c>
      <c r="P52" s="42" t="s">
        <v>39</v>
      </c>
    </row>
    <row r="53" spans="1:16" ht="15" customHeight="1" x14ac:dyDescent="0.25">
      <c r="A53" s="38" t="s">
        <v>52</v>
      </c>
      <c r="B53" s="1" t="s">
        <v>53</v>
      </c>
      <c r="C53" s="39" t="s">
        <v>34</v>
      </c>
      <c r="D53" s="40" t="s">
        <v>35</v>
      </c>
      <c r="E53" s="57" t="s">
        <v>72</v>
      </c>
      <c r="F53" s="57"/>
      <c r="G53" s="85">
        <v>1</v>
      </c>
      <c r="H53" s="43">
        <v>4.54</v>
      </c>
      <c r="I53" s="43">
        <v>4.54</v>
      </c>
      <c r="J53" s="43">
        <v>4.54</v>
      </c>
      <c r="K53" s="43">
        <v>4.54</v>
      </c>
      <c r="L53" s="57" t="s">
        <v>39</v>
      </c>
      <c r="M53" s="57" t="s">
        <v>39</v>
      </c>
      <c r="N53" s="57" t="s">
        <v>39</v>
      </c>
      <c r="O53" s="57" t="s">
        <v>39</v>
      </c>
      <c r="P53" s="42" t="s">
        <v>39</v>
      </c>
    </row>
    <row r="54" spans="1:16" ht="15" customHeight="1" x14ac:dyDescent="0.25">
      <c r="A54" s="38" t="s">
        <v>54</v>
      </c>
      <c r="B54" s="38" t="s">
        <v>55</v>
      </c>
      <c r="C54" s="39" t="s">
        <v>34</v>
      </c>
      <c r="D54" s="40" t="s">
        <v>35</v>
      </c>
      <c r="E54" s="57" t="s">
        <v>72</v>
      </c>
      <c r="F54" s="57"/>
      <c r="G54" s="85">
        <v>1</v>
      </c>
      <c r="H54" s="86" t="s">
        <v>38</v>
      </c>
      <c r="I54" s="86" t="s">
        <v>38</v>
      </c>
      <c r="J54" s="86" t="s">
        <v>38</v>
      </c>
      <c r="K54" s="86" t="s">
        <v>38</v>
      </c>
      <c r="L54" s="57" t="s">
        <v>39</v>
      </c>
      <c r="M54" s="57" t="s">
        <v>39</v>
      </c>
      <c r="N54" s="57" t="s">
        <v>39</v>
      </c>
      <c r="O54" s="57" t="s">
        <v>39</v>
      </c>
      <c r="P54" s="42" t="s">
        <v>39</v>
      </c>
    </row>
    <row r="55" spans="1:16" ht="15" customHeight="1" x14ac:dyDescent="0.25">
      <c r="A55" s="38" t="s">
        <v>56</v>
      </c>
      <c r="B55" s="38" t="s">
        <v>57</v>
      </c>
      <c r="C55" s="39" t="s">
        <v>34</v>
      </c>
      <c r="D55" s="40" t="s">
        <v>35</v>
      </c>
      <c r="E55" s="57" t="s">
        <v>72</v>
      </c>
      <c r="F55" s="57"/>
      <c r="G55" s="85">
        <v>1</v>
      </c>
      <c r="H55" s="58">
        <v>1.35</v>
      </c>
      <c r="I55" s="58">
        <v>1.35</v>
      </c>
      <c r="J55" s="58">
        <v>1.35</v>
      </c>
      <c r="K55" s="58">
        <v>1.35</v>
      </c>
      <c r="L55" s="57" t="s">
        <v>39</v>
      </c>
      <c r="M55" s="57" t="s">
        <v>39</v>
      </c>
      <c r="N55" s="57" t="s">
        <v>39</v>
      </c>
      <c r="O55" s="57" t="s">
        <v>39</v>
      </c>
      <c r="P55" s="42" t="s">
        <v>39</v>
      </c>
    </row>
    <row r="56" spans="1:16" ht="15" customHeight="1" x14ac:dyDescent="0.25">
      <c r="A56" s="38" t="s">
        <v>59</v>
      </c>
      <c r="B56" s="38" t="s">
        <v>73</v>
      </c>
      <c r="C56" s="39" t="s">
        <v>34</v>
      </c>
      <c r="D56" s="40" t="s">
        <v>35</v>
      </c>
      <c r="E56" s="57" t="s">
        <v>72</v>
      </c>
      <c r="F56" s="57"/>
      <c r="G56" s="85">
        <v>1</v>
      </c>
      <c r="H56" s="49">
        <v>15</v>
      </c>
      <c r="I56" s="49">
        <v>15</v>
      </c>
      <c r="J56" s="49">
        <v>15</v>
      </c>
      <c r="K56" s="49">
        <v>15</v>
      </c>
      <c r="L56" s="57" t="s">
        <v>39</v>
      </c>
      <c r="M56" s="57" t="s">
        <v>39</v>
      </c>
      <c r="N56" s="57" t="s">
        <v>39</v>
      </c>
      <c r="O56" s="57" t="s">
        <v>39</v>
      </c>
      <c r="P56" s="42" t="s">
        <v>39</v>
      </c>
    </row>
    <row r="57" spans="1:16" ht="15" customHeight="1" x14ac:dyDescent="0.25">
      <c r="A57" s="38" t="s">
        <v>61</v>
      </c>
      <c r="B57" s="38" t="s">
        <v>61</v>
      </c>
      <c r="C57" s="57" t="s">
        <v>61</v>
      </c>
      <c r="D57" s="57" t="s">
        <v>61</v>
      </c>
      <c r="E57" s="57" t="s">
        <v>72</v>
      </c>
      <c r="F57" s="57"/>
      <c r="G57" s="85">
        <v>1</v>
      </c>
      <c r="H57" s="58">
        <v>7.61</v>
      </c>
      <c r="I57" s="58">
        <v>7.61</v>
      </c>
      <c r="J57" s="58">
        <v>7.61</v>
      </c>
      <c r="K57" s="58">
        <v>7.61</v>
      </c>
      <c r="L57" s="57" t="s">
        <v>39</v>
      </c>
      <c r="M57" s="57" t="s">
        <v>39</v>
      </c>
      <c r="N57" s="57" t="s">
        <v>39</v>
      </c>
      <c r="O57" s="57" t="s">
        <v>39</v>
      </c>
      <c r="P57" s="42" t="s">
        <v>39</v>
      </c>
    </row>
    <row r="58" spans="1:16" x14ac:dyDescent="0.25">
      <c r="A58" s="50"/>
    </row>
    <row r="59" spans="1:16" x14ac:dyDescent="0.25">
      <c r="A59" s="50"/>
      <c r="B59" s="50"/>
    </row>
    <row r="60" spans="1:16" x14ac:dyDescent="0.25">
      <c r="A60" s="87" t="s">
        <v>74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</row>
    <row r="61" spans="1:16" x14ac:dyDescent="0.25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</row>
    <row r="62" spans="1:16" x14ac:dyDescent="0.25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x14ac:dyDescent="0.25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</row>
    <row r="64" spans="1:16" x14ac:dyDescent="0.2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</row>
    <row r="65" spans="1:14" x14ac:dyDescent="0.25">
      <c r="G65" s="32"/>
      <c r="H65" s="32"/>
      <c r="I65" s="32"/>
      <c r="J65" s="32"/>
      <c r="K65" s="32"/>
    </row>
    <row r="66" spans="1:14" ht="15.6" x14ac:dyDescent="0.3">
      <c r="A66" s="8" t="s">
        <v>75</v>
      </c>
      <c r="D66" s="88">
        <v>57</v>
      </c>
      <c r="J66" s="89"/>
      <c r="K66" s="89"/>
    </row>
    <row r="67" spans="1:14" ht="12.75" customHeight="1" x14ac:dyDescent="0.25">
      <c r="A67" s="21" t="s">
        <v>13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90"/>
    </row>
    <row r="68" spans="1:14" x14ac:dyDescent="0.25">
      <c r="A68" s="26" t="s">
        <v>14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91"/>
    </row>
    <row r="69" spans="1:14" x14ac:dyDescent="0.25">
      <c r="A69" s="92" t="s">
        <v>76</v>
      </c>
      <c r="B69" s="92"/>
      <c r="C69" s="92"/>
      <c r="D69" s="24" t="s">
        <v>77</v>
      </c>
      <c r="E69" s="24" t="s">
        <v>15</v>
      </c>
      <c r="F69" s="16"/>
      <c r="G69" s="16" t="s">
        <v>16</v>
      </c>
      <c r="H69" s="93" t="s">
        <v>78</v>
      </c>
      <c r="I69" s="94"/>
      <c r="J69" s="95" t="s">
        <v>79</v>
      </c>
      <c r="K69" s="95" t="s">
        <v>17</v>
      </c>
      <c r="L69" s="95" t="s">
        <v>28</v>
      </c>
      <c r="M69" s="96" t="s">
        <v>80</v>
      </c>
      <c r="N69" s="97" t="s">
        <v>81</v>
      </c>
    </row>
    <row r="70" spans="1:14" x14ac:dyDescent="0.25">
      <c r="A70" s="98"/>
      <c r="B70" s="98"/>
      <c r="C70" s="98"/>
      <c r="D70" s="34"/>
      <c r="E70" s="34" t="s">
        <v>24</v>
      </c>
      <c r="F70" s="33"/>
      <c r="G70" s="33" t="s">
        <v>25</v>
      </c>
      <c r="H70" s="93"/>
      <c r="I70" s="94"/>
      <c r="J70" s="99"/>
      <c r="K70" s="99"/>
      <c r="L70" s="99"/>
      <c r="M70" s="100" t="s">
        <v>29</v>
      </c>
      <c r="N70" s="101"/>
    </row>
    <row r="71" spans="1:14" x14ac:dyDescent="0.25">
      <c r="A71" s="102" t="s">
        <v>82</v>
      </c>
      <c r="B71" s="103"/>
      <c r="C71" s="104"/>
      <c r="D71" s="105">
        <v>4</v>
      </c>
      <c r="E71" s="39" t="s">
        <v>83</v>
      </c>
      <c r="F71" s="106">
        <v>2</v>
      </c>
      <c r="G71" s="39" t="s">
        <v>84</v>
      </c>
      <c r="H71" s="107">
        <v>30</v>
      </c>
      <c r="I71" s="108"/>
      <c r="J71" s="109">
        <v>0</v>
      </c>
      <c r="K71" s="109">
        <v>935</v>
      </c>
      <c r="L71" s="109">
        <v>8688</v>
      </c>
      <c r="M71" s="110" t="s">
        <v>39</v>
      </c>
      <c r="N71" s="42" t="s">
        <v>39</v>
      </c>
    </row>
    <row r="72" spans="1:14" x14ac:dyDescent="0.25">
      <c r="A72" s="102" t="s">
        <v>85</v>
      </c>
      <c r="B72" s="103"/>
      <c r="C72" s="104"/>
      <c r="D72" s="105">
        <v>3</v>
      </c>
      <c r="E72" s="39" t="s">
        <v>83</v>
      </c>
      <c r="F72" s="106">
        <v>10346</v>
      </c>
      <c r="G72" s="39" t="s">
        <v>84</v>
      </c>
      <c r="H72" s="107">
        <v>30</v>
      </c>
      <c r="I72" s="108"/>
      <c r="J72" s="109">
        <v>6022</v>
      </c>
      <c r="K72" s="109">
        <v>7262</v>
      </c>
      <c r="L72" s="109">
        <v>9473</v>
      </c>
      <c r="M72" s="110">
        <v>35000</v>
      </c>
      <c r="N72" s="42" t="str">
        <f>IF(L72&lt;=M72,"Yes","No")</f>
        <v>Yes</v>
      </c>
    </row>
    <row r="75" spans="1:14" x14ac:dyDescent="0.25">
      <c r="A75" s="50" t="s">
        <v>86</v>
      </c>
    </row>
    <row r="84" spans="2:6" x14ac:dyDescent="0.25">
      <c r="E84" s="111"/>
      <c r="F84" s="111"/>
    </row>
    <row r="92" spans="2:6" x14ac:dyDescent="0.25">
      <c r="B92" s="1" t="s">
        <v>71</v>
      </c>
    </row>
    <row r="111" spans="2:2" x14ac:dyDescent="0.25">
      <c r="B111" s="1" t="s">
        <v>71</v>
      </c>
    </row>
    <row r="370" spans="13:13" x14ac:dyDescent="0.25">
      <c r="M370" s="110">
        <v>15500</v>
      </c>
    </row>
    <row r="371" spans="13:13" x14ac:dyDescent="0.25">
      <c r="M371" s="110" t="s">
        <v>39</v>
      </c>
    </row>
    <row r="372" spans="13:13" x14ac:dyDescent="0.25">
      <c r="M372" s="110" t="s">
        <v>39</v>
      </c>
    </row>
  </sheetData>
  <protectedRanges>
    <protectedRange password="F31C" sqref="J3:K3 H4:H5 K4:K5" name="Logo"/>
    <protectedRange password="F31C" sqref="P1:P7" name="Logo_1_1"/>
  </protectedRanges>
  <mergeCells count="24">
    <mergeCell ref="A71:C71"/>
    <mergeCell ref="H71:I71"/>
    <mergeCell ref="A72:C72"/>
    <mergeCell ref="H72:I72"/>
    <mergeCell ref="A69:C70"/>
    <mergeCell ref="H69:I70"/>
    <mergeCell ref="J69:J70"/>
    <mergeCell ref="K69:K70"/>
    <mergeCell ref="L69:L70"/>
    <mergeCell ref="N69:N70"/>
    <mergeCell ref="G46:G49"/>
    <mergeCell ref="H46:P46"/>
    <mergeCell ref="H47:P47"/>
    <mergeCell ref="A60:P64"/>
    <mergeCell ref="A67:N67"/>
    <mergeCell ref="A68:N68"/>
    <mergeCell ref="G11:G14"/>
    <mergeCell ref="H11:P11"/>
    <mergeCell ref="H12:P12"/>
    <mergeCell ref="A25:P25"/>
    <mergeCell ref="A26:P26"/>
    <mergeCell ref="G30:G33"/>
    <mergeCell ref="H30:P30"/>
    <mergeCell ref="H31:P31"/>
  </mergeCells>
  <pageMargins left="0.70866141732283472" right="0.70866141732283472" top="0.74803149606299213" bottom="0.74803149606299213" header="0.31496062992125984" footer="0.31496062992125984"/>
  <pageSetup paperSize="9" scale="53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Cessnock</vt:lpstr>
      <vt:lpstr>Cessnock!Print_Area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2025-05-21T07:08:59Z</dcterms:created>
  <dcterms:modified xsi:type="dcterms:W3CDTF">2025-05-21T07:09:21Z</dcterms:modified>
</cp:coreProperties>
</file>