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P:\SYSTEM OPERATIONS DIVISION\EPA POLLUTION MONITORING WEBSITE PUBLISHING DATA (HW2006-1442-45)\2022\Monthly Reports\December 2022\"/>
    </mc:Choice>
  </mc:AlternateContent>
  <xr:revisionPtr revIDLastSave="0" documentId="8_{B5B7A8BC-5079-45FF-921F-76C26F32A90C}" xr6:coauthVersionLast="36" xr6:coauthVersionMax="36" xr10:uidLastSave="{00000000-0000-0000-0000-000000000000}"/>
  <bookViews>
    <workbookView xWindow="0" yWindow="0" windowWidth="19200" windowHeight="6930" xr2:uid="{25F93249-F268-4185-B129-AE1CEFEA0966}"/>
  </bookViews>
  <sheets>
    <sheet name="Cessnock" sheetId="1" r:id="rId1"/>
  </sheets>
  <definedNames>
    <definedName name="HWA">"HWA logo"</definedName>
    <definedName name="_xlnm.Print_Area" localSheetId="0">Cessnock!$A$1:$P$57</definedName>
    <definedName name="Z_12CCF70C_3530_4E86_87D6_FD908448FC28_.wvu.PrintArea" localSheetId="0" hidden="1">Cessnock!$A$1:$R$43</definedName>
    <definedName name="Z_8BFE4C2F_30A3_490D_8457_2FD78A836C72_.wvu.PrintArea" localSheetId="0" hidden="1">Cessnock!$A$1:$R$43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6" i="1" l="1"/>
  <c r="P22" i="1"/>
  <c r="O22" i="1"/>
  <c r="O21" i="1"/>
  <c r="P21" i="1" s="1"/>
  <c r="O15" i="1"/>
  <c r="P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awebb</author>
  </authors>
  <commentList>
    <comment ref="D50" authorId="0" shapeId="0" xr:uid="{BE96C7D7-F890-40EE-B8A1-4B573A07131E}">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<sst xmlns="http://schemas.openxmlformats.org/spreadsheetml/2006/main" count="298" uniqueCount="84">
  <si>
    <t>CESSNOCK WASTEWATER TREATMENT WORKS - MONTHLY POLLUTION MONITORING SUMMARY - DECEMBER 2022</t>
  </si>
  <si>
    <t>Environment Protection Licence No. 227</t>
  </si>
  <si>
    <t>Licensee</t>
  </si>
  <si>
    <t>Hunter Water Corporation</t>
  </si>
  <si>
    <t>Date Obtained: 3 January 2023</t>
  </si>
  <si>
    <t>36 Honeysuckle Drive</t>
  </si>
  <si>
    <t>Date Published: 20 January 2023</t>
  </si>
  <si>
    <t>NEWCASTLE WEST NSW 2302</t>
  </si>
  <si>
    <t>QUALITY MONITORING</t>
  </si>
  <si>
    <t>EPA Id. No. 2</t>
  </si>
  <si>
    <t>Site Description - Reclaimed Water Storage Tank</t>
  </si>
  <si>
    <t>Site Code 5TE8459</t>
  </si>
  <si>
    <t>No. of times measured during the month for licence reporting</t>
  </si>
  <si>
    <t>Monthly Summary</t>
  </si>
  <si>
    <t>1 December 2022 to 31 December 2022</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</si>
  <si>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</si>
  <si>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</si>
  <si>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</si>
  <si>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</si>
  <si>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</si>
  <si>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</si>
  <si>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</si>
  <si>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</si>
  <si>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</si>
  <si>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</si>
  <si>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</si>
  <si>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</si>
  <si>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</si>
  <si>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</si>
  <si>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</si>
  <si>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</si>
  <si>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</si>
  <si>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</si>
  <si>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</si>
  <si>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</si>
  <si>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</si>
  <si>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Weekly</t>
  </si>
  <si>
    <t>WEEKLY</t>
  </si>
  <si>
    <t>N/A</t>
  </si>
  <si>
    <t>Chlorophyll a</t>
  </si>
  <si>
    <t>micrograms per litre</t>
  </si>
  <si>
    <t>(ug/L)</t>
  </si>
  <si>
    <t>Nitrogen (ammonia)</t>
  </si>
  <si>
    <t>Ammonia</t>
  </si>
  <si>
    <t>Nitrogen (total)</t>
  </si>
  <si>
    <t>Total N</t>
  </si>
  <si>
    <t>Monthly</t>
  </si>
  <si>
    <t>MONTHLY</t>
  </si>
  <si>
    <t>Oil and Grease</t>
  </si>
  <si>
    <t>Grease</t>
  </si>
  <si>
    <t>Fortnightly</t>
  </si>
  <si>
    <t>FORTNIGHTLY</t>
  </si>
  <si>
    <t>&lt;2</t>
  </si>
  <si>
    <t>Phosphorus (total)</t>
  </si>
  <si>
    <t>TP</t>
  </si>
  <si>
    <t>Total Suspended Solids*</t>
  </si>
  <si>
    <t>TSS(a)</t>
  </si>
  <si>
    <t>pH^</t>
  </si>
  <si>
    <t>pH</t>
  </si>
  <si>
    <t>6.5 - 8.5</t>
  </si>
  <si>
    <t>* For the purpose of determining compliance with TSS limit, the concentration of TSS in samples collected shall be determined by; TSS(a)(mg/L) = TSS(b)(mg/L) minus 0.1 times chlorophyll 'a' (ug/L)</t>
  </si>
  <si>
    <t>^ Condition L3.6 states that for the purposes of determining compliance with the licence limit for pH, the Licensee will be deemed to have complied with the pH licence limit provided the pH of the secondary effluent from the secondary clarifiers entering the tertiary ponds is within the range 6.5-8.5 for more than 90 percent of the samples collected.</t>
  </si>
  <si>
    <t>EPA Id. No. 1</t>
  </si>
  <si>
    <t>Site Description - Outlet of No.3 Maturation Pond</t>
  </si>
  <si>
    <t>Site Code 5OV0700</t>
  </si>
  <si>
    <t>No. of times measured during the month for licence reporting**</t>
  </si>
  <si>
    <t>Chlorophyll 'a'</t>
  </si>
  <si>
    <t>Special Frequency 1</t>
  </si>
  <si>
    <t>-</t>
  </si>
  <si>
    <t>Total Suspended Solids</t>
  </si>
  <si>
    <t>TSS(b)</t>
  </si>
  <si>
    <t>** No samples were collected as no discharge occurred during the month</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</si>
  <si>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</si>
  <si>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</si>
  <si>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</si>
  <si>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</si>
  <si>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</si>
  <si>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</si>
  <si>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</si>
  <si>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</si>
  <si>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Overflow from Pond 3 Weir</t>
  </si>
  <si>
    <t>kilolitres per day</t>
  </si>
  <si>
    <t>Daily</t>
  </si>
  <si>
    <t>Point 2 - Discharge from Reclaimed Water Storage Tank at TTP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</si>
</sst>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C09]dd\-mmmm\-yyyy;@"/>
    <numFmt numFmtId="165" formatCode="0.0"/>
    <numFmt numFmtId="166" formatCode="0.0000000"/>
    <numFmt numFmtId="167" formatCode="&quot;0&quot;"/>
  </numFmts>
  <fonts count="12" x14ac:knownFonts="1">
    <font>
      <sz val="10"/>
      <name val="Arial"/>
    </font>
    <font>
      <sz val="11"/>
      <color rgb="FF3F3F76"/>
      <name val="Calibri"/>
      <family val="2"/>
      <scheme val="minor"/>
    </font>
    <font>
      <b/>
      <u/>
      <sz val="14"/>
      <name val="Arial"/>
      <family val="2"/>
    </font>
    <font>
      <sz val="10"/>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b/>
      <sz val="10"/>
      <color theme="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FFCC99"/>
      </patternFill>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2" borderId="1" applyNumberFormat="0" applyAlignment="0" applyProtection="0"/>
    <xf numFmtId="0" fontId="3" fillId="0" borderId="0"/>
    <xf numFmtId="0" fontId="3" fillId="0" borderId="0"/>
    <xf numFmtId="0" fontId="3" fillId="0" borderId="0"/>
    <xf numFmtId="0" fontId="3" fillId="0" borderId="0"/>
  </cellStyleXfs>
  <cellXfs count="122">
    <xf numFmtId="0" fontId="0" fillId="0" borderId="0" xfId="0"/>
    <xf numFmtId="0" fontId="2" fillId="0" borderId="0" xfId="0" applyFont="1"/>
    <xf numFmtId="0" fontId="0" fillId="0" borderId="0" xfId="0" applyProtection="1"/>
    <xf numFmtId="0" fontId="3" fillId="0" borderId="0" xfId="0" applyFont="1"/>
    <xf numFmtId="0" fontId="4" fillId="0" borderId="0" xfId="0" applyFont="1" applyFill="1"/>
    <xf numFmtId="0" fontId="5" fillId="0" borderId="0" xfId="0" applyFont="1" applyProtection="1"/>
    <xf numFmtId="0" fontId="3" fillId="0" borderId="0" xfId="0" applyFont="1" applyProtection="1"/>
    <xf numFmtId="15" fontId="3" fillId="0" borderId="0" xfId="0" applyNumberFormat="1" applyFont="1" applyFill="1" applyAlignment="1">
      <alignment horizontal="left"/>
    </xf>
    <xf numFmtId="164" fontId="0" fillId="0" borderId="0" xfId="0" applyNumberFormat="1" applyAlignment="1">
      <alignment horizontal="left"/>
    </xf>
    <xf numFmtId="0" fontId="3" fillId="0" borderId="0" xfId="0" applyFont="1" applyFill="1"/>
    <xf numFmtId="0" fontId="6" fillId="0" borderId="0" xfId="0" applyFont="1"/>
    <xf numFmtId="0" fontId="7" fillId="3" borderId="2" xfId="0" applyFont="1" applyFill="1" applyBorder="1" applyAlignment="1">
      <alignment horizontal="center"/>
    </xf>
    <xf numFmtId="0" fontId="7" fillId="3" borderId="2" xfId="0" applyFont="1" applyFill="1" applyBorder="1" applyAlignment="1"/>
    <xf numFmtId="0" fontId="7" fillId="3" borderId="3" xfId="0" applyFont="1" applyFill="1" applyBorder="1" applyAlignment="1"/>
    <xf numFmtId="0" fontId="8" fillId="3" borderId="3" xfId="0" applyFont="1" applyFill="1" applyBorder="1"/>
    <xf numFmtId="0" fontId="7" fillId="3" borderId="3" xfId="0" applyFont="1" applyFill="1" applyBorder="1" applyAlignment="1">
      <alignment horizontal="center"/>
    </xf>
    <xf numFmtId="0" fontId="5" fillId="0" borderId="4" xfId="0" applyFont="1" applyFill="1" applyBorder="1" applyAlignment="1">
      <alignment horizontal="center"/>
    </xf>
    <xf numFmtId="0" fontId="5" fillId="0" borderId="0" xfId="0" applyFont="1" applyFill="1" applyBorder="1" applyAlignment="1">
      <alignment horizontal="center"/>
    </xf>
    <xf numFmtId="0" fontId="0" fillId="0" borderId="0" xfId="0" applyFill="1"/>
    <xf numFmtId="0" fontId="7" fillId="3" borderId="4" xfId="0" applyFont="1" applyFill="1" applyBorder="1" applyAlignment="1">
      <alignment horizontal="center"/>
    </xf>
    <xf numFmtId="0" fontId="7" fillId="3" borderId="0" xfId="0" applyFont="1" applyFill="1" applyBorder="1" applyAlignment="1">
      <alignment horizontal="center"/>
    </xf>
    <xf numFmtId="0" fontId="7" fillId="3" borderId="5" xfId="0" applyFont="1" applyFill="1" applyBorder="1" applyAlignment="1">
      <alignment horizontal="center"/>
    </xf>
    <xf numFmtId="0" fontId="5" fillId="0" borderId="0" xfId="0" applyFont="1" applyFill="1" applyAlignment="1">
      <alignment horizontal="center"/>
    </xf>
    <xf numFmtId="0" fontId="5" fillId="0" borderId="0" xfId="0" applyFont="1" applyAlignment="1">
      <alignment horizontal="center"/>
    </xf>
    <xf numFmtId="0" fontId="7" fillId="3" borderId="6" xfId="0" applyFont="1" applyFill="1" applyBorder="1" applyAlignment="1">
      <alignment horizontal="center"/>
    </xf>
    <xf numFmtId="0" fontId="7" fillId="3" borderId="6" xfId="0" applyFont="1" applyFill="1" applyBorder="1" applyAlignment="1">
      <alignment horizontal="center" wrapText="1"/>
    </xf>
    <xf numFmtId="0" fontId="7" fillId="3" borderId="2" xfId="0" applyFont="1" applyFill="1" applyBorder="1" applyAlignment="1">
      <alignment horizontal="center"/>
    </xf>
    <xf numFmtId="0" fontId="7" fillId="3" borderId="3" xfId="0" applyFont="1" applyFill="1" applyBorder="1" applyAlignment="1">
      <alignment horizontal="center"/>
    </xf>
    <xf numFmtId="0" fontId="8" fillId="3" borderId="3" xfId="0" applyFont="1" applyFill="1" applyBorder="1" applyAlignment="1">
      <alignment horizontal="center"/>
    </xf>
    <xf numFmtId="0" fontId="7" fillId="3" borderId="7" xfId="0" applyFont="1" applyFill="1" applyBorder="1" applyAlignment="1">
      <alignment horizontal="center"/>
    </xf>
    <xf numFmtId="0" fontId="0" fillId="0" borderId="7" xfId="0" applyBorder="1" applyAlignment="1">
      <alignment horizontal="center" wrapText="1"/>
    </xf>
    <xf numFmtId="0" fontId="7" fillId="3" borderId="8" xfId="0" applyFont="1" applyFill="1" applyBorder="1" applyAlignment="1">
      <alignment horizontal="center"/>
    </xf>
    <xf numFmtId="0" fontId="7" fillId="3" borderId="5" xfId="0" applyFont="1" applyFill="1" applyBorder="1" applyAlignment="1">
      <alignment horizontal="center"/>
    </xf>
    <xf numFmtId="0" fontId="8" fillId="3" borderId="5" xfId="0" applyFont="1" applyFill="1" applyBorder="1" applyAlignment="1">
      <alignment horizontal="center"/>
    </xf>
    <xf numFmtId="0" fontId="8" fillId="3" borderId="9" xfId="0" applyFont="1" applyFill="1" applyBorder="1" applyAlignment="1">
      <alignment horizontal="center"/>
    </xf>
    <xf numFmtId="0" fontId="7" fillId="3" borderId="1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vertical="center"/>
    </xf>
    <xf numFmtId="0" fontId="3" fillId="0" borderId="0" xfId="0" applyFont="1" applyAlignment="1">
      <alignment horizontal="center"/>
    </xf>
    <xf numFmtId="0" fontId="7" fillId="3" borderId="8" xfId="0" applyFont="1" applyFill="1" applyBorder="1" applyAlignment="1">
      <alignment horizontal="center"/>
    </xf>
    <xf numFmtId="0" fontId="7" fillId="3" borderId="11" xfId="0" applyFont="1" applyFill="1" applyBorder="1" applyAlignment="1">
      <alignment horizontal="center"/>
    </xf>
    <xf numFmtId="0" fontId="0" fillId="0" borderId="11" xfId="0" applyBorder="1" applyAlignment="1">
      <alignment horizontal="center" wrapText="1"/>
    </xf>
    <xf numFmtId="0" fontId="0" fillId="0" borderId="4" xfId="0" applyFill="1" applyBorder="1"/>
    <xf numFmtId="0" fontId="0" fillId="0" borderId="0" xfId="0" applyFill="1" applyBorder="1"/>
    <xf numFmtId="0" fontId="3" fillId="0" borderId="0" xfId="0" applyFont="1" applyFill="1" applyBorder="1" applyAlignment="1">
      <alignment horizontal="center"/>
    </xf>
    <xf numFmtId="0" fontId="3" fillId="0" borderId="0" xfId="0" applyFont="1" applyFill="1" applyBorder="1" applyAlignment="1">
      <alignment horizontal="center" vertical="center"/>
    </xf>
    <xf numFmtId="1" fontId="3" fillId="0" borderId="0" xfId="0" applyNumberFormat="1" applyFont="1" applyAlignment="1">
      <alignment horizontal="center"/>
    </xf>
    <xf numFmtId="0" fontId="3" fillId="0" borderId="12" xfId="0" applyFont="1" applyFill="1" applyBorder="1" applyAlignment="1">
      <alignment horizontal="left"/>
    </xf>
    <xf numFmtId="0" fontId="3" fillId="0" borderId="12" xfId="0" applyFont="1" applyBorder="1" applyAlignment="1">
      <alignment horizontal="center" vertical="center"/>
    </xf>
    <xf numFmtId="0" fontId="3" fillId="4" borderId="5" xfId="2" applyFont="1" applyFill="1" applyBorder="1" applyAlignment="1">
      <alignment horizontal="center"/>
    </xf>
    <xf numFmtId="0" fontId="3" fillId="5" borderId="12" xfId="0" applyFont="1" applyFill="1" applyBorder="1" applyAlignment="1">
      <alignment horizontal="center"/>
    </xf>
    <xf numFmtId="0" fontId="3" fillId="0" borderId="12" xfId="0" applyFont="1" applyFill="1" applyBorder="1" applyAlignment="1">
      <alignment horizontal="center" vertical="center"/>
    </xf>
    <xf numFmtId="1" fontId="3" fillId="4" borderId="12" xfId="0" applyNumberFormat="1" applyFont="1" applyFill="1" applyBorder="1" applyAlignment="1">
      <alignment horizontal="center" vertical="center"/>
    </xf>
    <xf numFmtId="0" fontId="0" fillId="0" borderId="0" xfId="1" applyFont="1" applyFill="1" applyBorder="1" applyAlignment="1">
      <alignment horizontal="left"/>
    </xf>
    <xf numFmtId="0" fontId="0" fillId="0" borderId="0" xfId="1" applyFont="1" applyFill="1" applyBorder="1" applyAlignment="1">
      <alignment horizontal="center" vertical="center"/>
    </xf>
    <xf numFmtId="0" fontId="0" fillId="0" borderId="0" xfId="1" applyFont="1" applyFill="1" applyBorder="1" applyAlignment="1">
      <alignment horizontal="center"/>
    </xf>
    <xf numFmtId="0" fontId="3" fillId="4" borderId="12" xfId="0" applyFont="1" applyFill="1" applyBorder="1" applyAlignment="1">
      <alignment horizontal="left"/>
    </xf>
    <xf numFmtId="0" fontId="0" fillId="0" borderId="12" xfId="0" applyBorder="1" applyAlignment="1">
      <alignment horizontal="center" vertical="center"/>
    </xf>
    <xf numFmtId="0" fontId="3" fillId="4" borderId="5" xfId="3" applyFont="1" applyFill="1" applyBorder="1" applyAlignment="1">
      <alignment horizontal="center"/>
    </xf>
    <xf numFmtId="0" fontId="0" fillId="5" borderId="12" xfId="0" applyFill="1" applyBorder="1" applyAlignment="1">
      <alignment horizontal="center"/>
    </xf>
    <xf numFmtId="165" fontId="3" fillId="4" borderId="12" xfId="0" applyNumberFormat="1" applyFont="1" applyFill="1" applyBorder="1" applyAlignment="1">
      <alignment horizontal="center" vertical="center"/>
    </xf>
    <xf numFmtId="165" fontId="0" fillId="4" borderId="12" xfId="0" applyNumberFormat="1" applyFill="1" applyBorder="1" applyAlignment="1">
      <alignment horizontal="center" vertical="center"/>
    </xf>
    <xf numFmtId="1" fontId="0" fillId="4" borderId="12" xfId="0" applyNumberFormat="1"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12" xfId="0" applyFill="1" applyBorder="1" applyAlignment="1">
      <alignment horizontal="left"/>
    </xf>
    <xf numFmtId="0" fontId="0" fillId="0" borderId="12" xfId="0" applyFill="1" applyBorder="1" applyAlignment="1">
      <alignment horizontal="center"/>
    </xf>
    <xf numFmtId="2" fontId="3" fillId="4" borderId="12" xfId="0" applyNumberFormat="1" applyFont="1" applyFill="1" applyBorder="1" applyAlignment="1">
      <alignment horizontal="center" vertical="center"/>
    </xf>
    <xf numFmtId="0" fontId="0" fillId="0" borderId="0" xfId="0" applyBorder="1"/>
    <xf numFmtId="2" fontId="0" fillId="4" borderId="12" xfId="0" applyNumberFormat="1" applyFill="1" applyBorder="1" applyAlignment="1">
      <alignment horizontal="center" vertical="center"/>
    </xf>
    <xf numFmtId="1" fontId="3" fillId="0" borderId="12" xfId="0" applyNumberFormat="1" applyFont="1" applyFill="1" applyBorder="1" applyAlignment="1">
      <alignment horizontal="center" vertical="center"/>
    </xf>
    <xf numFmtId="0" fontId="0" fillId="0" borderId="12" xfId="0" applyFill="1" applyBorder="1" applyAlignment="1">
      <alignment horizontal="center" vertical="center"/>
    </xf>
    <xf numFmtId="1" fontId="0" fillId="0" borderId="0" xfId="0" applyNumberFormat="1"/>
    <xf numFmtId="0" fontId="3" fillId="0" borderId="12" xfId="0" applyFont="1" applyBorder="1" applyAlignment="1">
      <alignment horizontal="center"/>
    </xf>
    <xf numFmtId="2" fontId="0" fillId="0" borderId="12" xfId="0" applyNumberFormat="1" applyFill="1" applyBorder="1" applyAlignment="1">
      <alignment horizontal="center" vertical="center"/>
    </xf>
    <xf numFmtId="165" fontId="3" fillId="5" borderId="13" xfId="0" applyNumberFormat="1" applyFont="1" applyFill="1" applyBorder="1" applyAlignment="1">
      <alignment horizontal="center" vertical="center"/>
    </xf>
    <xf numFmtId="166" fontId="3" fillId="0" borderId="13" xfId="0" applyNumberFormat="1" applyFont="1" applyFill="1" applyBorder="1" applyAlignment="1">
      <alignment horizontal="center" vertical="center"/>
    </xf>
    <xf numFmtId="2" fontId="0" fillId="0" borderId="0" xfId="0" applyNumberFormat="1" applyFill="1"/>
    <xf numFmtId="0" fontId="0" fillId="0" borderId="0" xfId="0" applyFont="1"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1"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0" fillId="0" borderId="0" xfId="0" applyNumberFormat="1" applyFill="1" applyBorder="1" applyAlignment="1">
      <alignment horizontal="center" vertical="center"/>
    </xf>
    <xf numFmtId="0" fontId="0" fillId="0" borderId="0" xfId="0" applyFont="1" applyFill="1" applyBorder="1" applyAlignment="1">
      <alignment horizontal="center" vertical="center" wrapText="1"/>
    </xf>
    <xf numFmtId="2" fontId="3" fillId="0" borderId="0" xfId="0" applyNumberFormat="1" applyFont="1" applyFill="1" applyBorder="1" applyAlignment="1">
      <alignment horizontal="center" vertical="center"/>
    </xf>
    <xf numFmtId="0" fontId="8" fillId="3" borderId="10" xfId="0" applyFont="1" applyFill="1" applyBorder="1"/>
    <xf numFmtId="0" fontId="9" fillId="3" borderId="4" xfId="0" applyFont="1" applyFill="1" applyBorder="1" applyAlignment="1">
      <alignment horizontal="center"/>
    </xf>
    <xf numFmtId="0" fontId="7" fillId="3" borderId="9" xfId="0" applyFont="1" applyFill="1" applyBorder="1" applyAlignment="1">
      <alignment horizontal="center"/>
    </xf>
    <xf numFmtId="2"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0" fontId="3" fillId="0" borderId="12" xfId="0" applyFont="1" applyFill="1" applyBorder="1" applyAlignment="1">
      <alignment horizontal="center"/>
    </xf>
    <xf numFmtId="0" fontId="3" fillId="0" borderId="0" xfId="4" applyFont="1" applyFill="1" applyBorder="1" applyAlignment="1">
      <alignment horizontal="left" vertical="top" wrapText="1"/>
    </xf>
    <xf numFmtId="0" fontId="0" fillId="6" borderId="0" xfId="0" applyFill="1" applyAlignment="1">
      <alignment horizontal="center"/>
    </xf>
    <xf numFmtId="0" fontId="0" fillId="0" borderId="0" xfId="0" applyNumberFormat="1"/>
    <xf numFmtId="0" fontId="3" fillId="0" borderId="0" xfId="0" quotePrefix="1" applyFont="1" applyFill="1" applyBorder="1" applyAlignment="1">
      <alignment horizontal="center" vertical="center"/>
    </xf>
    <xf numFmtId="0" fontId="7" fillId="3" borderId="10" xfId="0" applyFont="1" applyFill="1" applyBorder="1" applyAlignment="1">
      <alignment horizontal="center"/>
    </xf>
    <xf numFmtId="0" fontId="7" fillId="3" borderId="9" xfId="0" applyFont="1" applyFill="1" applyBorder="1" applyAlignment="1">
      <alignment horizontal="center"/>
    </xf>
    <xf numFmtId="0" fontId="7" fillId="3" borderId="0" xfId="0" applyFont="1" applyFill="1" applyBorder="1" applyAlignment="1">
      <alignment horizontal="center" vertical="center"/>
    </xf>
    <xf numFmtId="0" fontId="7" fillId="3" borderId="4" xfId="0" applyNumberFormat="1" applyFont="1" applyFill="1" applyBorder="1" applyAlignment="1">
      <alignment horizontal="center" wrapText="1"/>
    </xf>
    <xf numFmtId="0" fontId="7" fillId="3" borderId="14" xfId="0" applyNumberFormat="1" applyFont="1" applyFill="1" applyBorder="1" applyAlignment="1">
      <alignment horizontal="center" wrapText="1"/>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6" borderId="12" xfId="0" applyFont="1" applyFill="1" applyBorder="1" applyAlignment="1">
      <alignment horizontal="center" vertical="center"/>
    </xf>
    <xf numFmtId="0" fontId="3" fillId="6" borderId="5" xfId="3" applyFont="1" applyFill="1" applyBorder="1" applyAlignment="1">
      <alignment horizontal="center"/>
    </xf>
    <xf numFmtId="0" fontId="3" fillId="0" borderId="13" xfId="5" applyNumberFormat="1" applyFont="1" applyFill="1" applyBorder="1" applyAlignment="1">
      <alignment horizontal="center" vertical="center"/>
    </xf>
    <xf numFmtId="0" fontId="3" fillId="0" borderId="16" xfId="5" applyNumberFormat="1" applyFont="1" applyFill="1" applyBorder="1" applyAlignment="1">
      <alignment horizontal="center" vertical="center"/>
    </xf>
    <xf numFmtId="3" fontId="3" fillId="0" borderId="12" xfId="0" applyNumberFormat="1" applyFont="1" applyFill="1" applyBorder="1" applyAlignment="1">
      <alignment horizontal="center" vertical="center"/>
    </xf>
    <xf numFmtId="3" fontId="3" fillId="4" borderId="12" xfId="0" applyNumberFormat="1" applyFont="1" applyFill="1" applyBorder="1" applyAlignment="1">
      <alignment horizontal="center" vertical="center"/>
    </xf>
    <xf numFmtId="167" fontId="0" fillId="0" borderId="0" xfId="0" applyNumberFormat="1"/>
  </cellXfs>
  <cellStyles count="6">
    <cellStyle name="Input" xfId="1" builtinId="20"/>
    <cellStyle name="Normal" xfId="0" builtinId="0"/>
    <cellStyle name="Normal 102" xfId="5" xr:uid="{8B64F7A2-6494-4837-B48B-3AC37DE3EDA3}"/>
    <cellStyle name="Normal 114" xfId="3" xr:uid="{0B589D06-F07B-45FA-9517-167B91816206}"/>
    <cellStyle name="Normal 115" xfId="2" xr:uid="{7B83840B-1A20-46DD-B5BE-6A5D82AE5C53}"/>
    <cellStyle name="Normal 131" xfId="4" xr:uid="{430CAC9C-53EE-4616-8B90-4BD08BBCBB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57150</xdr:rowOff>
    </xdr:from>
    <xdr:to>
      <xdr:col>0</xdr:col>
      <xdr:colOff>1809750</xdr:colOff>
      <xdr:row>6</xdr:row>
      <xdr:rowOff>85725</xdr:rowOff>
    </xdr:to>
    <xdr:pic>
      <xdr:nvPicPr>
        <xdr:cNvPr id="2" name="Picture 2">
          <a:extLst>
            <a:ext uri="{FF2B5EF4-FFF2-40B4-BE49-F238E27FC236}">
              <a16:creationId xmlns:a16="http://schemas.microsoft.com/office/drawing/2014/main" id="{8EC53274-4C36-41E2-A85F-196A43186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57150"/>
          <a:ext cx="1162050"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A972-F326-46CE-9771-73151CF5F56D}">
  <dimension ref="A1:AO95"/>
  <sheetViews>
    <sheetView tabSelected="1" zoomScale="85" zoomScaleNormal="85" zoomScaleSheetLayoutView="80" workbookViewId="0">
      <selection activeCell="A59" sqref="A59:XFD59"/>
    </sheetView>
  </sheetViews>
  <sheetFormatPr defaultRowHeight="12.5" x14ac:dyDescent="0.25"/>
  <cols>
    <col min="1" max="1" width="30.81640625" customWidth="1"/>
    <col min="2" max="2" width="22" hidden="1" customWidth="1"/>
    <col min="3" max="3" width="22.7265625" customWidth="1"/>
    <col min="4" max="4" width="22.7265625" hidden="1" customWidth="1"/>
    <col min="5" max="5" width="21.7265625" customWidth="1"/>
    <col min="6" max="6" width="21.7265625" hidden="1" customWidth="1"/>
    <col min="7" max="7" width="22" customWidth="1"/>
    <col min="8" max="11" width="13.453125" customWidth="1"/>
    <col min="12" max="12" width="9.7265625" customWidth="1"/>
    <col min="13" max="13" width="10.1796875" customWidth="1"/>
    <col min="14" max="14" width="11.26953125" customWidth="1"/>
    <col min="15" max="15" width="11.1796875" customWidth="1"/>
    <col min="16" max="16" width="13.453125" customWidth="1"/>
  </cols>
  <sheetData>
    <row r="1" spans="1:41" ht="18" x14ac:dyDescent="0.4">
      <c r="C1" s="1" t="s">
        <v>0</v>
      </c>
      <c r="D1" s="1"/>
      <c r="P1" s="2"/>
    </row>
    <row r="2" spans="1:41" ht="18" x14ac:dyDescent="0.4">
      <c r="A2" s="1"/>
      <c r="B2" s="1"/>
      <c r="P2" s="2"/>
      <c r="T2" s="3"/>
    </row>
    <row r="3" spans="1:41" ht="15.5" x14ac:dyDescent="0.35">
      <c r="C3" s="4" t="s">
        <v>1</v>
      </c>
      <c r="D3" s="4"/>
      <c r="J3" s="5" t="s">
        <v>2</v>
      </c>
      <c r="K3" s="6" t="s">
        <v>3</v>
      </c>
      <c r="P3" s="2"/>
    </row>
    <row r="4" spans="1:41" x14ac:dyDescent="0.25">
      <c r="C4" s="7" t="s">
        <v>4</v>
      </c>
      <c r="D4" s="7"/>
      <c r="E4" s="8"/>
      <c r="H4" s="2"/>
      <c r="K4" s="6" t="s">
        <v>5</v>
      </c>
      <c r="P4" s="2"/>
    </row>
    <row r="5" spans="1:41" x14ac:dyDescent="0.25">
      <c r="C5" s="9" t="s">
        <v>6</v>
      </c>
      <c r="D5" s="9"/>
      <c r="H5" s="2"/>
      <c r="K5" s="6" t="s">
        <v>7</v>
      </c>
      <c r="P5" s="2"/>
    </row>
    <row r="6" spans="1:41" x14ac:dyDescent="0.25">
      <c r="P6" s="2"/>
    </row>
    <row r="7" spans="1:41" x14ac:dyDescent="0.25">
      <c r="P7" s="2"/>
    </row>
    <row r="8" spans="1:41" ht="15.5" x14ac:dyDescent="0.35">
      <c r="A8" s="10" t="s">
        <v>8</v>
      </c>
      <c r="B8" s="10"/>
      <c r="P8" s="2"/>
    </row>
    <row r="9" spans="1:41" ht="13" x14ac:dyDescent="0.3">
      <c r="A9" s="11" t="s">
        <v>9</v>
      </c>
      <c r="B9" s="11"/>
      <c r="C9" s="12" t="s">
        <v>10</v>
      </c>
      <c r="D9" s="13"/>
      <c r="E9" s="14"/>
      <c r="F9" s="14"/>
      <c r="G9" s="14"/>
      <c r="H9" s="14"/>
      <c r="I9" s="14"/>
      <c r="J9" s="15"/>
      <c r="K9" s="15"/>
      <c r="L9" s="15"/>
      <c r="M9" s="15"/>
      <c r="N9" s="15"/>
      <c r="O9" s="15"/>
      <c r="P9" s="14"/>
      <c r="Q9" s="16"/>
      <c r="R9" s="17"/>
      <c r="S9" s="17"/>
      <c r="T9" s="18"/>
      <c r="U9" s="18"/>
      <c r="V9" s="18"/>
    </row>
    <row r="10" spans="1:41" s="23" customFormat="1" ht="13" x14ac:dyDescent="0.3">
      <c r="A10" s="19" t="s">
        <v>11</v>
      </c>
      <c r="B10" s="19"/>
      <c r="C10" s="19"/>
      <c r="D10" s="20"/>
      <c r="E10" s="20"/>
      <c r="F10" s="20"/>
      <c r="G10" s="20"/>
      <c r="H10" s="20"/>
      <c r="I10" s="20"/>
      <c r="J10" s="21"/>
      <c r="K10" s="21"/>
      <c r="L10" s="21"/>
      <c r="M10" s="21"/>
      <c r="N10" s="21"/>
      <c r="O10" s="21"/>
      <c r="P10" s="21"/>
      <c r="Q10" s="16"/>
      <c r="R10" s="17"/>
      <c r="S10" s="17"/>
      <c r="T10" s="22"/>
      <c r="U10" s="22"/>
      <c r="V10" s="22"/>
      <c r="AO10"/>
    </row>
    <row r="11" spans="1:41" s="23" customFormat="1" ht="13" x14ac:dyDescent="0.3">
      <c r="A11" s="11"/>
      <c r="B11" s="11"/>
      <c r="C11" s="24"/>
      <c r="D11" s="24"/>
      <c r="E11" s="24"/>
      <c r="F11" s="24"/>
      <c r="G11" s="25" t="s">
        <v>12</v>
      </c>
      <c r="H11" s="26" t="s">
        <v>13</v>
      </c>
      <c r="I11" s="27"/>
      <c r="J11" s="27"/>
      <c r="K11" s="28"/>
      <c r="L11" s="28"/>
      <c r="M11" s="28"/>
      <c r="N11" s="28"/>
      <c r="O11" s="28"/>
      <c r="P11" s="28"/>
      <c r="Q11" s="16"/>
      <c r="R11" s="17"/>
      <c r="S11" s="17"/>
      <c r="T11" s="22"/>
      <c r="U11" s="22"/>
      <c r="V11" s="22"/>
      <c r="AO11"/>
    </row>
    <row r="12" spans="1:41" s="23" customFormat="1" ht="13" x14ac:dyDescent="0.3">
      <c r="A12" s="19"/>
      <c r="B12" s="19"/>
      <c r="C12" s="29"/>
      <c r="D12" s="29"/>
      <c r="E12" s="29"/>
      <c r="F12" s="29"/>
      <c r="G12" s="30"/>
      <c r="H12" s="31" t="s">
        <v>14</v>
      </c>
      <c r="I12" s="32"/>
      <c r="J12" s="32"/>
      <c r="K12" s="33"/>
      <c r="L12" s="33"/>
      <c r="M12" s="33"/>
      <c r="N12" s="33"/>
      <c r="O12" s="33"/>
      <c r="P12" s="34"/>
      <c r="Q12" s="16"/>
      <c r="R12" s="17"/>
      <c r="S12" s="17"/>
      <c r="T12" s="22"/>
      <c r="U12" s="22"/>
      <c r="V12" s="22"/>
      <c r="AO12"/>
    </row>
    <row r="13" spans="1:41" s="23" customFormat="1" ht="12.75" customHeight="1" x14ac:dyDescent="0.3">
      <c r="A13" s="19"/>
      <c r="B13" s="19"/>
      <c r="C13" s="29" t="s">
        <v>15</v>
      </c>
      <c r="D13" s="19"/>
      <c r="E13" s="19" t="s">
        <v>16</v>
      </c>
      <c r="F13" s="19"/>
      <c r="G13" s="30"/>
      <c r="H13" s="24"/>
      <c r="I13" s="35" t="s">
        <v>17</v>
      </c>
      <c r="J13" s="11" t="s">
        <v>18</v>
      </c>
      <c r="K13" s="24"/>
      <c r="L13" s="11" t="s">
        <v>19</v>
      </c>
      <c r="M13" s="11" t="s">
        <v>20</v>
      </c>
      <c r="N13" s="11" t="s">
        <v>21</v>
      </c>
      <c r="O13" s="11" t="s">
        <v>21</v>
      </c>
      <c r="P13" s="11" t="s">
        <v>22</v>
      </c>
      <c r="Q13" s="16"/>
      <c r="R13" s="17"/>
      <c r="S13" s="17"/>
      <c r="T13" s="22"/>
      <c r="U13" s="36"/>
      <c r="V13" s="37"/>
      <c r="W13" s="38"/>
      <c r="AO13"/>
    </row>
    <row r="14" spans="1:41" s="23" customFormat="1" ht="13" x14ac:dyDescent="0.3">
      <c r="A14" s="39" t="s">
        <v>23</v>
      </c>
      <c r="B14" s="39"/>
      <c r="C14" s="40" t="s">
        <v>24</v>
      </c>
      <c r="D14" s="39"/>
      <c r="E14" s="39" t="s">
        <v>25</v>
      </c>
      <c r="F14" s="39"/>
      <c r="G14" s="41"/>
      <c r="H14" s="40" t="s">
        <v>26</v>
      </c>
      <c r="I14" s="40" t="s">
        <v>27</v>
      </c>
      <c r="J14" s="40" t="s">
        <v>27</v>
      </c>
      <c r="K14" s="40" t="s">
        <v>28</v>
      </c>
      <c r="L14" s="39" t="s">
        <v>29</v>
      </c>
      <c r="M14" s="39" t="s">
        <v>30</v>
      </c>
      <c r="N14" s="39" t="s">
        <v>29</v>
      </c>
      <c r="O14" s="39" t="s">
        <v>30</v>
      </c>
      <c r="P14" s="39" t="s">
        <v>31</v>
      </c>
      <c r="Q14" s="42"/>
      <c r="R14" s="43"/>
      <c r="S14" s="43"/>
      <c r="T14" s="17"/>
      <c r="U14" s="44"/>
      <c r="V14" s="45"/>
      <c r="W14" s="46"/>
      <c r="AO14"/>
    </row>
    <row r="15" spans="1:41" ht="15" customHeight="1" x14ac:dyDescent="0.25">
      <c r="A15" s="47" t="s">
        <v>32</v>
      </c>
      <c r="B15" s="47" t="s">
        <v>33</v>
      </c>
      <c r="C15" s="48" t="s">
        <v>34</v>
      </c>
      <c r="D15" s="49" t="s">
        <v>35</v>
      </c>
      <c r="E15" s="50" t="s">
        <v>36</v>
      </c>
      <c r="F15" s="50" t="s">
        <v>37</v>
      </c>
      <c r="G15" s="51">
        <v>4</v>
      </c>
      <c r="H15" s="52">
        <v>3</v>
      </c>
      <c r="I15" s="52">
        <v>8.25</v>
      </c>
      <c r="J15" s="52">
        <v>8.5</v>
      </c>
      <c r="K15" s="52">
        <v>13</v>
      </c>
      <c r="L15" s="51" t="s">
        <v>38</v>
      </c>
      <c r="M15" s="51" t="s">
        <v>38</v>
      </c>
      <c r="N15" s="51">
        <v>45</v>
      </c>
      <c r="O15" s="51">
        <f>K15</f>
        <v>13</v>
      </c>
      <c r="P15" s="51" t="str">
        <f>IF(LEFT(O15,1)="&lt;",IF(N15&gt;=VALUE(RIGHT(K15,LEN(K15)-1)),"Yes","No"),IF(OR(N15&gt;=O15,O15="-"),"Yes","No"))</f>
        <v>Yes</v>
      </c>
      <c r="R15" s="53"/>
      <c r="S15" s="54"/>
      <c r="T15" s="55"/>
      <c r="U15" s="44"/>
      <c r="V15" s="45"/>
      <c r="W15" s="38"/>
    </row>
    <row r="16" spans="1:41" ht="15" customHeight="1" x14ac:dyDescent="0.25">
      <c r="A16" s="47" t="s">
        <v>39</v>
      </c>
      <c r="B16" s="56" t="s">
        <v>39</v>
      </c>
      <c r="C16" s="57" t="s">
        <v>40</v>
      </c>
      <c r="D16" s="58" t="s">
        <v>41</v>
      </c>
      <c r="E16" s="59" t="s">
        <v>36</v>
      </c>
      <c r="F16" s="50" t="s">
        <v>37</v>
      </c>
      <c r="G16" s="51">
        <v>4</v>
      </c>
      <c r="H16" s="60">
        <v>19.899999999999999</v>
      </c>
      <c r="I16" s="61">
        <v>72.875</v>
      </c>
      <c r="J16" s="60">
        <v>82.8</v>
      </c>
      <c r="K16" s="62">
        <v>106</v>
      </c>
      <c r="L16" s="51" t="s">
        <v>38</v>
      </c>
      <c r="M16" s="51" t="s">
        <v>38</v>
      </c>
      <c r="N16" s="51" t="s">
        <v>38</v>
      </c>
      <c r="O16" s="51" t="s">
        <v>38</v>
      </c>
      <c r="P16" s="51" t="s">
        <v>38</v>
      </c>
      <c r="R16" s="63"/>
      <c r="S16" s="64"/>
      <c r="T16" s="65"/>
      <c r="U16" s="44"/>
      <c r="V16" s="45"/>
      <c r="W16" s="46"/>
    </row>
    <row r="17" spans="1:23" ht="15" customHeight="1" x14ac:dyDescent="0.25">
      <c r="A17" s="66" t="s">
        <v>42</v>
      </c>
      <c r="B17" s="47" t="s">
        <v>43</v>
      </c>
      <c r="C17" s="48" t="s">
        <v>34</v>
      </c>
      <c r="D17" s="49" t="s">
        <v>35</v>
      </c>
      <c r="E17" s="67" t="s">
        <v>36</v>
      </c>
      <c r="F17" s="50" t="s">
        <v>37</v>
      </c>
      <c r="G17" s="51">
        <v>4</v>
      </c>
      <c r="H17" s="68">
        <v>4.62</v>
      </c>
      <c r="I17" s="68">
        <v>6.2525000000000004</v>
      </c>
      <c r="J17" s="68">
        <v>5.9349999999999996</v>
      </c>
      <c r="K17" s="68">
        <v>8.52</v>
      </c>
      <c r="L17" s="51" t="s">
        <v>38</v>
      </c>
      <c r="M17" s="51" t="s">
        <v>38</v>
      </c>
      <c r="N17" s="51" t="s">
        <v>38</v>
      </c>
      <c r="O17" s="51" t="s">
        <v>38</v>
      </c>
      <c r="P17" s="51" t="s">
        <v>38</v>
      </c>
      <c r="R17" s="53"/>
      <c r="S17" s="54"/>
      <c r="T17" s="55"/>
      <c r="U17" s="43"/>
      <c r="V17" s="43"/>
      <c r="W17" s="69"/>
    </row>
    <row r="18" spans="1:23" ht="15" customHeight="1" x14ac:dyDescent="0.25">
      <c r="A18" s="47" t="s">
        <v>44</v>
      </c>
      <c r="B18" s="3" t="s">
        <v>45</v>
      </c>
      <c r="C18" s="48" t="s">
        <v>34</v>
      </c>
      <c r="D18" s="49" t="s">
        <v>35</v>
      </c>
      <c r="E18" s="59" t="s">
        <v>46</v>
      </c>
      <c r="F18" s="50" t="s">
        <v>47</v>
      </c>
      <c r="G18" s="51">
        <v>1</v>
      </c>
      <c r="H18" s="68">
        <v>7.34</v>
      </c>
      <c r="I18" s="68">
        <v>7.34</v>
      </c>
      <c r="J18" s="68">
        <v>7.34</v>
      </c>
      <c r="K18" s="68">
        <v>7.34</v>
      </c>
      <c r="L18" s="51" t="s">
        <v>38</v>
      </c>
      <c r="M18" s="51" t="s">
        <v>38</v>
      </c>
      <c r="N18" s="51" t="s">
        <v>38</v>
      </c>
      <c r="O18" s="51" t="s">
        <v>38</v>
      </c>
      <c r="P18" s="51" t="s">
        <v>38</v>
      </c>
      <c r="R18" s="63"/>
      <c r="S18" s="45"/>
      <c r="T18" s="65"/>
      <c r="U18" s="43"/>
      <c r="V18" s="43"/>
      <c r="W18" s="69"/>
    </row>
    <row r="19" spans="1:23" ht="15" customHeight="1" x14ac:dyDescent="0.25">
      <c r="A19" s="66" t="s">
        <v>48</v>
      </c>
      <c r="B19" s="47" t="s">
        <v>49</v>
      </c>
      <c r="C19" s="48" t="s">
        <v>34</v>
      </c>
      <c r="D19" s="49" t="s">
        <v>35</v>
      </c>
      <c r="E19" s="59" t="s">
        <v>50</v>
      </c>
      <c r="F19" s="50" t="s">
        <v>51</v>
      </c>
      <c r="G19" s="51">
        <v>2</v>
      </c>
      <c r="H19" s="52" t="s">
        <v>52</v>
      </c>
      <c r="I19" s="52" t="s">
        <v>52</v>
      </c>
      <c r="J19" s="52" t="s">
        <v>52</v>
      </c>
      <c r="K19" s="52" t="s">
        <v>52</v>
      </c>
      <c r="L19" s="51" t="s">
        <v>38</v>
      </c>
      <c r="M19" s="51" t="s">
        <v>38</v>
      </c>
      <c r="N19" s="51" t="s">
        <v>38</v>
      </c>
      <c r="O19" s="51" t="s">
        <v>38</v>
      </c>
      <c r="P19" s="51" t="s">
        <v>38</v>
      </c>
      <c r="R19" s="53"/>
      <c r="S19" s="54"/>
      <c r="T19" s="55"/>
      <c r="U19" s="43"/>
      <c r="V19" s="43"/>
      <c r="W19" s="69"/>
    </row>
    <row r="20" spans="1:23" ht="15" customHeight="1" x14ac:dyDescent="0.25">
      <c r="A20" s="47" t="s">
        <v>53</v>
      </c>
      <c r="B20" s="47" t="s">
        <v>54</v>
      </c>
      <c r="C20" s="48" t="s">
        <v>34</v>
      </c>
      <c r="D20" s="49" t="s">
        <v>35</v>
      </c>
      <c r="E20" s="59" t="s">
        <v>36</v>
      </c>
      <c r="F20" s="50" t="s">
        <v>37</v>
      </c>
      <c r="G20" s="51">
        <v>4</v>
      </c>
      <c r="H20" s="61">
        <v>0.2</v>
      </c>
      <c r="I20" s="70">
        <v>0.25</v>
      </c>
      <c r="J20" s="70">
        <v>0.22500000000000001</v>
      </c>
      <c r="K20" s="70">
        <v>0.35</v>
      </c>
      <c r="L20" s="51" t="s">
        <v>38</v>
      </c>
      <c r="M20" s="51" t="s">
        <v>38</v>
      </c>
      <c r="N20" s="51" t="s">
        <v>38</v>
      </c>
      <c r="O20" s="51" t="s">
        <v>38</v>
      </c>
      <c r="P20" s="51" t="s">
        <v>38</v>
      </c>
      <c r="R20" s="63"/>
      <c r="S20" s="45"/>
      <c r="T20" s="65"/>
      <c r="U20" s="43"/>
      <c r="V20" s="43"/>
      <c r="W20" s="69"/>
    </row>
    <row r="21" spans="1:23" ht="15" customHeight="1" x14ac:dyDescent="0.25">
      <c r="A21" s="47" t="s">
        <v>55</v>
      </c>
      <c r="B21" s="47" t="s">
        <v>56</v>
      </c>
      <c r="C21" s="48" t="s">
        <v>34</v>
      </c>
      <c r="D21" s="49" t="s">
        <v>35</v>
      </c>
      <c r="E21" s="59" t="s">
        <v>36</v>
      </c>
      <c r="F21" s="50" t="s">
        <v>37</v>
      </c>
      <c r="G21" s="51">
        <v>4</v>
      </c>
      <c r="H21" s="71">
        <v>2</v>
      </c>
      <c r="I21" s="71">
        <v>3</v>
      </c>
      <c r="J21" s="71">
        <v>3.5</v>
      </c>
      <c r="K21" s="71">
        <v>5</v>
      </c>
      <c r="L21" s="51" t="s">
        <v>38</v>
      </c>
      <c r="M21" s="51" t="s">
        <v>38</v>
      </c>
      <c r="N21" s="72">
        <v>70</v>
      </c>
      <c r="O21" s="71">
        <f>K21</f>
        <v>5</v>
      </c>
      <c r="P21" s="51" t="str">
        <f>IF(LEFT(O21,1)="&lt;",IF(N21&gt;=VALUE(RIGHT(K21,LEN(K21)-1)),"Yes","No"),IF(OR(N21&gt;=O21,O21="-"),"Yes","No"))</f>
        <v>Yes</v>
      </c>
      <c r="Q21" s="73"/>
      <c r="R21" s="53"/>
      <c r="S21" s="54"/>
      <c r="T21" s="55"/>
      <c r="U21" s="43"/>
      <c r="V21" s="43"/>
      <c r="W21" s="69"/>
    </row>
    <row r="22" spans="1:23" ht="15" customHeight="1" x14ac:dyDescent="0.25">
      <c r="A22" s="47" t="s">
        <v>57</v>
      </c>
      <c r="B22" s="66" t="s">
        <v>58</v>
      </c>
      <c r="C22" s="74" t="s">
        <v>58</v>
      </c>
      <c r="D22" s="74" t="s">
        <v>58</v>
      </c>
      <c r="E22" s="59" t="s">
        <v>36</v>
      </c>
      <c r="F22" s="50" t="s">
        <v>37</v>
      </c>
      <c r="G22" s="51">
        <v>4</v>
      </c>
      <c r="H22" s="75">
        <v>6.98</v>
      </c>
      <c r="I22" s="75">
        <v>7.1275000000000004</v>
      </c>
      <c r="J22" s="75">
        <v>7.125</v>
      </c>
      <c r="K22" s="75">
        <v>7.28</v>
      </c>
      <c r="L22" s="51" t="s">
        <v>38</v>
      </c>
      <c r="M22" s="51" t="s">
        <v>38</v>
      </c>
      <c r="N22" s="76" t="s">
        <v>59</v>
      </c>
      <c r="O22" s="77" t="str">
        <f>TEXT(H22,"0.00")&amp;" - "&amp;TEXT(K22,"0.00")</f>
        <v>6.98 - 7.28</v>
      </c>
      <c r="P22" s="51" t="str">
        <f>IF(AND(H22&gt;=6.5,K22&lt;=8.5),"Yes","No")</f>
        <v>Yes</v>
      </c>
      <c r="R22" s="53"/>
      <c r="S22" s="55"/>
      <c r="T22" s="55"/>
      <c r="U22" s="43"/>
      <c r="V22" s="43"/>
      <c r="W22" s="69"/>
    </row>
    <row r="23" spans="1:23" x14ac:dyDescent="0.25">
      <c r="E23" s="18"/>
      <c r="F23" s="18"/>
      <c r="G23" s="18"/>
      <c r="H23" s="78"/>
      <c r="I23" s="78"/>
      <c r="J23" s="78"/>
      <c r="K23" s="78"/>
      <c r="L23" s="18"/>
      <c r="M23" s="18"/>
      <c r="N23" s="18"/>
      <c r="O23" s="18"/>
      <c r="P23" s="18"/>
      <c r="R23" s="43"/>
      <c r="S23" s="43"/>
      <c r="T23" s="43"/>
      <c r="U23" s="43"/>
      <c r="V23" s="43"/>
      <c r="W23" s="69"/>
    </row>
    <row r="24" spans="1:23" x14ac:dyDescent="0.25">
      <c r="A24" s="79" t="s">
        <v>60</v>
      </c>
      <c r="B24" s="79"/>
      <c r="C24" s="80"/>
      <c r="D24" s="80"/>
      <c r="E24" s="80"/>
      <c r="F24" s="80"/>
      <c r="G24" s="80"/>
      <c r="H24" s="80"/>
      <c r="I24" s="80"/>
      <c r="J24" s="80"/>
      <c r="K24" s="80"/>
      <c r="L24" s="80"/>
      <c r="M24" s="80"/>
      <c r="N24" s="80"/>
      <c r="O24" s="80"/>
      <c r="P24" s="80"/>
      <c r="R24" s="43"/>
      <c r="S24" s="43"/>
      <c r="T24" s="43"/>
      <c r="U24" s="43"/>
      <c r="V24" s="43"/>
      <c r="W24" s="69"/>
    </row>
    <row r="25" spans="1:23" ht="25.5" customHeight="1" x14ac:dyDescent="0.25">
      <c r="A25" s="79" t="s">
        <v>61</v>
      </c>
      <c r="B25" s="79"/>
      <c r="C25" s="81"/>
      <c r="D25" s="81"/>
      <c r="E25" s="81"/>
      <c r="F25" s="81"/>
      <c r="G25" s="81"/>
      <c r="H25" s="81"/>
      <c r="I25" s="81"/>
      <c r="J25" s="81"/>
      <c r="K25" s="81"/>
      <c r="L25" s="81"/>
      <c r="M25" s="81"/>
      <c r="N25" s="81"/>
      <c r="O25" s="81"/>
      <c r="P25" s="81"/>
      <c r="R25" s="45"/>
      <c r="S25" s="82"/>
      <c r="T25" s="82"/>
      <c r="U25" s="82"/>
      <c r="V25" s="82"/>
      <c r="W25" s="69"/>
    </row>
    <row r="26" spans="1:23" x14ac:dyDescent="0.25">
      <c r="A26" s="83"/>
      <c r="B26" s="83"/>
      <c r="C26" s="84"/>
      <c r="D26" s="84"/>
      <c r="E26" s="84"/>
      <c r="F26" s="84"/>
      <c r="G26" s="84"/>
      <c r="H26" s="84"/>
      <c r="I26" s="84"/>
      <c r="J26" s="85"/>
      <c r="R26" s="45"/>
      <c r="S26" s="86"/>
      <c r="T26" s="87"/>
      <c r="U26" s="87"/>
      <c r="V26" s="87"/>
      <c r="W26" s="69"/>
    </row>
    <row r="27" spans="1:23" x14ac:dyDescent="0.25">
      <c r="A27" s="88"/>
      <c r="B27" s="88"/>
      <c r="C27" s="88"/>
      <c r="D27" s="88"/>
      <c r="E27" s="88"/>
      <c r="F27" s="88"/>
      <c r="G27" s="88"/>
      <c r="H27" s="88"/>
      <c r="I27" s="88"/>
      <c r="J27" s="88"/>
      <c r="R27" s="45"/>
      <c r="S27" s="89"/>
      <c r="T27" s="89"/>
      <c r="U27" s="89"/>
      <c r="V27" s="89"/>
      <c r="W27" s="69"/>
    </row>
    <row r="28" spans="1:23" ht="13" x14ac:dyDescent="0.3">
      <c r="A28" s="11" t="s">
        <v>62</v>
      </c>
      <c r="B28" s="11"/>
      <c r="C28" s="12" t="s">
        <v>63</v>
      </c>
      <c r="D28" s="13"/>
      <c r="E28" s="14"/>
      <c r="F28" s="14"/>
      <c r="G28" s="14"/>
      <c r="H28" s="14"/>
      <c r="I28" s="14"/>
      <c r="J28" s="15"/>
      <c r="K28" s="15"/>
      <c r="L28" s="15"/>
      <c r="M28" s="15"/>
      <c r="N28" s="15"/>
      <c r="O28" s="15"/>
      <c r="P28" s="90"/>
      <c r="R28" s="45"/>
      <c r="S28" s="89"/>
      <c r="T28" s="89"/>
      <c r="U28" s="89"/>
      <c r="V28" s="89"/>
      <c r="W28" s="69"/>
    </row>
    <row r="29" spans="1:23" ht="13" x14ac:dyDescent="0.3">
      <c r="A29" s="91" t="s">
        <v>64</v>
      </c>
      <c r="B29" s="91"/>
      <c r="C29" s="19"/>
      <c r="D29" s="20"/>
      <c r="E29" s="20"/>
      <c r="F29" s="20"/>
      <c r="G29" s="20"/>
      <c r="H29" s="20"/>
      <c r="I29" s="20"/>
      <c r="J29" s="21"/>
      <c r="K29" s="21"/>
      <c r="L29" s="21"/>
      <c r="M29" s="21"/>
      <c r="N29" s="21"/>
      <c r="O29" s="21"/>
      <c r="P29" s="92"/>
      <c r="R29" s="45"/>
      <c r="S29" s="45"/>
      <c r="T29" s="89"/>
      <c r="U29" s="45"/>
      <c r="V29" s="45"/>
      <c r="W29" s="69"/>
    </row>
    <row r="30" spans="1:23" ht="12.75" customHeight="1" x14ac:dyDescent="0.3">
      <c r="A30" s="11"/>
      <c r="B30" s="11"/>
      <c r="C30" s="24"/>
      <c r="D30" s="24"/>
      <c r="E30" s="24"/>
      <c r="F30" s="24"/>
      <c r="G30" s="25" t="s">
        <v>65</v>
      </c>
      <c r="H30" s="26" t="s">
        <v>13</v>
      </c>
      <c r="I30" s="27"/>
      <c r="J30" s="27"/>
      <c r="K30" s="28"/>
      <c r="L30" s="28"/>
      <c r="M30" s="28"/>
      <c r="N30" s="28"/>
      <c r="O30" s="28"/>
      <c r="P30" s="28"/>
      <c r="R30" s="45"/>
      <c r="S30" s="93"/>
      <c r="T30" s="93"/>
      <c r="U30" s="93"/>
      <c r="V30" s="93"/>
      <c r="W30" s="69"/>
    </row>
    <row r="31" spans="1:23" ht="13" x14ac:dyDescent="0.3">
      <c r="A31" s="19"/>
      <c r="B31" s="19"/>
      <c r="C31" s="29"/>
      <c r="D31" s="29"/>
      <c r="E31" s="29"/>
      <c r="F31" s="29"/>
      <c r="G31" s="30"/>
      <c r="H31" s="31" t="s">
        <v>14</v>
      </c>
      <c r="I31" s="32"/>
      <c r="J31" s="32"/>
      <c r="K31" s="33"/>
      <c r="L31" s="33"/>
      <c r="M31" s="33"/>
      <c r="N31" s="33"/>
      <c r="O31" s="33"/>
      <c r="P31" s="34"/>
      <c r="R31" s="45"/>
      <c r="S31" s="82"/>
      <c r="T31" s="94"/>
      <c r="U31" s="94"/>
      <c r="V31" s="94"/>
      <c r="W31" s="69"/>
    </row>
    <row r="32" spans="1:23" ht="13" x14ac:dyDescent="0.3">
      <c r="A32" s="19"/>
      <c r="B32" s="19"/>
      <c r="C32" s="29" t="s">
        <v>15</v>
      </c>
      <c r="D32" s="19"/>
      <c r="E32" s="19" t="s">
        <v>16</v>
      </c>
      <c r="F32" s="19"/>
      <c r="G32" s="30"/>
      <c r="H32" s="24"/>
      <c r="I32" s="35" t="s">
        <v>17</v>
      </c>
      <c r="J32" s="11" t="s">
        <v>18</v>
      </c>
      <c r="K32" s="24"/>
      <c r="L32" s="11" t="s">
        <v>19</v>
      </c>
      <c r="M32" s="11" t="s">
        <v>20</v>
      </c>
      <c r="N32" s="11" t="s">
        <v>21</v>
      </c>
      <c r="O32" s="11" t="s">
        <v>21</v>
      </c>
      <c r="P32" s="11" t="s">
        <v>22</v>
      </c>
      <c r="R32" s="45"/>
      <c r="S32" s="93"/>
      <c r="T32" s="93"/>
      <c r="U32" s="93"/>
      <c r="V32" s="93"/>
      <c r="W32" s="69"/>
    </row>
    <row r="33" spans="1:23" ht="13" x14ac:dyDescent="0.3">
      <c r="A33" s="39" t="s">
        <v>23</v>
      </c>
      <c r="B33" s="39" t="s">
        <v>66</v>
      </c>
      <c r="C33" s="40" t="s">
        <v>24</v>
      </c>
      <c r="D33" s="39"/>
      <c r="E33" s="39" t="s">
        <v>25</v>
      </c>
      <c r="F33" s="39"/>
      <c r="G33" s="41"/>
      <c r="H33" s="40" t="s">
        <v>26</v>
      </c>
      <c r="I33" s="40" t="s">
        <v>27</v>
      </c>
      <c r="J33" s="40" t="s">
        <v>27</v>
      </c>
      <c r="K33" s="40" t="s">
        <v>28</v>
      </c>
      <c r="L33" s="39" t="s">
        <v>29</v>
      </c>
      <c r="M33" s="39" t="s">
        <v>30</v>
      </c>
      <c r="N33" s="39" t="s">
        <v>29</v>
      </c>
      <c r="O33" s="39" t="s">
        <v>30</v>
      </c>
      <c r="P33" s="39" t="s">
        <v>31</v>
      </c>
      <c r="R33" s="69"/>
      <c r="S33" s="69"/>
      <c r="T33" s="69"/>
      <c r="U33" s="69"/>
      <c r="V33" s="69"/>
      <c r="W33" s="69"/>
    </row>
    <row r="34" spans="1:23" ht="15" customHeight="1" x14ac:dyDescent="0.25">
      <c r="A34" s="47" t="s">
        <v>32</v>
      </c>
      <c r="B34" s="47" t="s">
        <v>33</v>
      </c>
      <c r="C34" s="48" t="s">
        <v>34</v>
      </c>
      <c r="D34" s="49" t="s">
        <v>35</v>
      </c>
      <c r="E34" s="95" t="s">
        <v>67</v>
      </c>
      <c r="F34" s="95"/>
      <c r="G34" s="52" t="s">
        <v>68</v>
      </c>
      <c r="H34" s="52" t="s">
        <v>68</v>
      </c>
      <c r="I34" s="52" t="s">
        <v>68</v>
      </c>
      <c r="J34" s="52" t="s">
        <v>68</v>
      </c>
      <c r="K34" s="52" t="s">
        <v>68</v>
      </c>
      <c r="L34" s="95" t="s">
        <v>38</v>
      </c>
      <c r="M34" s="95" t="s">
        <v>38</v>
      </c>
      <c r="N34" s="95" t="s">
        <v>38</v>
      </c>
      <c r="O34" s="95" t="s">
        <v>38</v>
      </c>
      <c r="P34" s="95" t="s">
        <v>38</v>
      </c>
      <c r="R34" s="69"/>
      <c r="S34" s="69"/>
      <c r="T34" s="69"/>
      <c r="U34" s="69"/>
      <c r="V34" s="69"/>
      <c r="W34" s="69"/>
    </row>
    <row r="35" spans="1:23" ht="15" customHeight="1" x14ac:dyDescent="0.25">
      <c r="A35" s="66" t="s">
        <v>39</v>
      </c>
      <c r="B35" s="56" t="s">
        <v>39</v>
      </c>
      <c r="C35" s="57" t="s">
        <v>40</v>
      </c>
      <c r="D35" s="58" t="s">
        <v>41</v>
      </c>
      <c r="E35" s="95" t="s">
        <v>67</v>
      </c>
      <c r="F35" s="95"/>
      <c r="G35" s="52" t="s">
        <v>68</v>
      </c>
      <c r="H35" s="52" t="s">
        <v>68</v>
      </c>
      <c r="I35" s="52" t="s">
        <v>68</v>
      </c>
      <c r="J35" s="52" t="s">
        <v>68</v>
      </c>
      <c r="K35" s="52" t="s">
        <v>68</v>
      </c>
      <c r="L35" s="95" t="s">
        <v>38</v>
      </c>
      <c r="M35" s="95" t="s">
        <v>38</v>
      </c>
      <c r="N35" s="95" t="s">
        <v>38</v>
      </c>
      <c r="O35" s="95" t="s">
        <v>38</v>
      </c>
      <c r="P35" s="95" t="s">
        <v>38</v>
      </c>
    </row>
    <row r="36" spans="1:23" ht="15" customHeight="1" x14ac:dyDescent="0.25">
      <c r="A36" s="66" t="s">
        <v>42</v>
      </c>
      <c r="B36" s="47" t="s">
        <v>43</v>
      </c>
      <c r="C36" s="48" t="s">
        <v>34</v>
      </c>
      <c r="D36" s="49" t="s">
        <v>35</v>
      </c>
      <c r="E36" s="95" t="s">
        <v>67</v>
      </c>
      <c r="F36" s="95"/>
      <c r="G36" s="52" t="s">
        <v>68</v>
      </c>
      <c r="H36" s="68" t="s">
        <v>68</v>
      </c>
      <c r="I36" s="68" t="s">
        <v>68</v>
      </c>
      <c r="J36" s="68" t="s">
        <v>68</v>
      </c>
      <c r="K36" s="68" t="s">
        <v>68</v>
      </c>
      <c r="L36" s="95" t="s">
        <v>38</v>
      </c>
      <c r="M36" s="95" t="s">
        <v>38</v>
      </c>
      <c r="N36" s="95" t="s">
        <v>38</v>
      </c>
      <c r="O36" s="95" t="s">
        <v>38</v>
      </c>
      <c r="P36" s="95" t="s">
        <v>38</v>
      </c>
    </row>
    <row r="37" spans="1:23" ht="15" customHeight="1" x14ac:dyDescent="0.25">
      <c r="A37" s="66" t="s">
        <v>44</v>
      </c>
      <c r="B37" s="3" t="s">
        <v>45</v>
      </c>
      <c r="C37" s="48" t="s">
        <v>34</v>
      </c>
      <c r="D37" s="49" t="s">
        <v>35</v>
      </c>
      <c r="E37" s="95" t="s">
        <v>67</v>
      </c>
      <c r="F37" s="95"/>
      <c r="G37" s="52" t="s">
        <v>68</v>
      </c>
      <c r="H37" s="60" t="s">
        <v>68</v>
      </c>
      <c r="I37" s="60" t="s">
        <v>68</v>
      </c>
      <c r="J37" s="60" t="s">
        <v>68</v>
      </c>
      <c r="K37" s="60" t="s">
        <v>68</v>
      </c>
      <c r="L37" s="95" t="s">
        <v>38</v>
      </c>
      <c r="M37" s="95" t="s">
        <v>38</v>
      </c>
      <c r="N37" s="95" t="s">
        <v>38</v>
      </c>
      <c r="O37" s="95" t="s">
        <v>38</v>
      </c>
      <c r="P37" s="95" t="s">
        <v>38</v>
      </c>
    </row>
    <row r="38" spans="1:23" ht="15" customHeight="1" x14ac:dyDescent="0.25">
      <c r="A38" s="66" t="s">
        <v>48</v>
      </c>
      <c r="B38" s="47" t="s">
        <v>49</v>
      </c>
      <c r="C38" s="48" t="s">
        <v>34</v>
      </c>
      <c r="D38" s="49" t="s">
        <v>35</v>
      </c>
      <c r="E38" s="95" t="s">
        <v>67</v>
      </c>
      <c r="F38" s="95"/>
      <c r="G38" s="52" t="s">
        <v>68</v>
      </c>
      <c r="H38" s="52" t="s">
        <v>68</v>
      </c>
      <c r="I38" s="52" t="s">
        <v>68</v>
      </c>
      <c r="J38" s="52" t="s">
        <v>68</v>
      </c>
      <c r="K38" s="52" t="s">
        <v>68</v>
      </c>
      <c r="L38" s="95" t="s">
        <v>38</v>
      </c>
      <c r="M38" s="95" t="s">
        <v>38</v>
      </c>
      <c r="N38" s="95" t="s">
        <v>38</v>
      </c>
      <c r="O38" s="95" t="s">
        <v>38</v>
      </c>
      <c r="P38" s="95" t="s">
        <v>38</v>
      </c>
    </row>
    <row r="39" spans="1:23" ht="15" customHeight="1" x14ac:dyDescent="0.25">
      <c r="A39" s="66" t="s">
        <v>53</v>
      </c>
      <c r="B39" s="47" t="s">
        <v>54</v>
      </c>
      <c r="C39" s="48" t="s">
        <v>34</v>
      </c>
      <c r="D39" s="49" t="s">
        <v>35</v>
      </c>
      <c r="E39" s="95" t="s">
        <v>67</v>
      </c>
      <c r="F39" s="95"/>
      <c r="G39" s="52" t="s">
        <v>68</v>
      </c>
      <c r="H39" s="68" t="s">
        <v>68</v>
      </c>
      <c r="I39" s="68" t="s">
        <v>68</v>
      </c>
      <c r="J39" s="68" t="s">
        <v>68</v>
      </c>
      <c r="K39" s="68" t="s">
        <v>68</v>
      </c>
      <c r="L39" s="95" t="s">
        <v>38</v>
      </c>
      <c r="M39" s="95" t="s">
        <v>38</v>
      </c>
      <c r="N39" s="95" t="s">
        <v>38</v>
      </c>
      <c r="O39" s="95" t="s">
        <v>38</v>
      </c>
      <c r="P39" s="95" t="s">
        <v>38</v>
      </c>
    </row>
    <row r="40" spans="1:23" ht="15" customHeight="1" x14ac:dyDescent="0.25">
      <c r="A40" s="66" t="s">
        <v>69</v>
      </c>
      <c r="B40" s="47" t="s">
        <v>70</v>
      </c>
      <c r="C40" s="48" t="s">
        <v>34</v>
      </c>
      <c r="D40" s="49" t="s">
        <v>35</v>
      </c>
      <c r="E40" s="95" t="s">
        <v>67</v>
      </c>
      <c r="F40" s="95"/>
      <c r="G40" s="52" t="s">
        <v>68</v>
      </c>
      <c r="H40" s="52" t="s">
        <v>68</v>
      </c>
      <c r="I40" s="52" t="s">
        <v>68</v>
      </c>
      <c r="J40" s="52" t="s">
        <v>68</v>
      </c>
      <c r="K40" s="52" t="s">
        <v>68</v>
      </c>
      <c r="L40" s="95" t="s">
        <v>38</v>
      </c>
      <c r="M40" s="95" t="s">
        <v>38</v>
      </c>
      <c r="N40" s="95" t="s">
        <v>38</v>
      </c>
      <c r="O40" s="95" t="s">
        <v>38</v>
      </c>
      <c r="P40" s="95" t="s">
        <v>38</v>
      </c>
    </row>
    <row r="41" spans="1:23" ht="15" customHeight="1" x14ac:dyDescent="0.25">
      <c r="A41" s="66" t="s">
        <v>58</v>
      </c>
      <c r="B41" s="66" t="s">
        <v>58</v>
      </c>
      <c r="C41" s="95" t="s">
        <v>58</v>
      </c>
      <c r="D41" s="74" t="s">
        <v>58</v>
      </c>
      <c r="E41" s="95" t="s">
        <v>67</v>
      </c>
      <c r="F41" s="95"/>
      <c r="G41" s="52" t="s">
        <v>68</v>
      </c>
      <c r="H41" s="68" t="s">
        <v>68</v>
      </c>
      <c r="I41" s="68" t="s">
        <v>68</v>
      </c>
      <c r="J41" s="68" t="s">
        <v>68</v>
      </c>
      <c r="K41" s="68" t="s">
        <v>68</v>
      </c>
      <c r="L41" s="95" t="s">
        <v>38</v>
      </c>
      <c r="M41" s="95" t="s">
        <v>38</v>
      </c>
      <c r="N41" s="95" t="s">
        <v>38</v>
      </c>
      <c r="O41" s="95" t="s">
        <v>38</v>
      </c>
      <c r="P41" s="95" t="s">
        <v>38</v>
      </c>
    </row>
    <row r="42" spans="1:23" x14ac:dyDescent="0.25">
      <c r="A42" s="63" t="s">
        <v>71</v>
      </c>
      <c r="C42" s="18"/>
      <c r="D42" s="18"/>
      <c r="E42" s="18"/>
      <c r="F42" s="18"/>
      <c r="G42" s="18"/>
      <c r="H42" s="18"/>
      <c r="I42" s="18"/>
      <c r="J42" s="18"/>
      <c r="K42" s="18"/>
      <c r="L42" s="18"/>
      <c r="M42" s="18"/>
      <c r="N42" s="18"/>
      <c r="O42" s="18"/>
      <c r="P42" s="18"/>
    </row>
    <row r="43" spans="1:23" x14ac:dyDescent="0.25">
      <c r="A43" s="63"/>
      <c r="B43" s="63"/>
      <c r="C43" s="18"/>
      <c r="D43" s="18"/>
      <c r="E43" s="18"/>
      <c r="F43" s="18"/>
      <c r="G43" s="18"/>
      <c r="H43" s="18"/>
      <c r="I43" s="18"/>
      <c r="J43" s="18"/>
      <c r="K43" s="18"/>
      <c r="L43" s="18"/>
      <c r="M43" s="18"/>
      <c r="N43" s="18"/>
      <c r="O43" s="18"/>
      <c r="P43" s="18"/>
    </row>
    <row r="44" spans="1:23" x14ac:dyDescent="0.25">
      <c r="A44" s="96" t="s">
        <v>72</v>
      </c>
      <c r="B44" s="96"/>
      <c r="C44" s="96"/>
      <c r="D44" s="96"/>
      <c r="E44" s="96"/>
      <c r="F44" s="96"/>
      <c r="G44" s="96"/>
      <c r="H44" s="96"/>
      <c r="I44" s="96"/>
      <c r="J44" s="96"/>
      <c r="K44" s="96"/>
      <c r="L44" s="96"/>
      <c r="M44" s="96"/>
      <c r="N44" s="96"/>
      <c r="O44" s="96"/>
      <c r="P44" s="96"/>
    </row>
    <row r="45" spans="1:23" x14ac:dyDescent="0.25">
      <c r="A45" s="96"/>
      <c r="B45" s="96"/>
      <c r="C45" s="96"/>
      <c r="D45" s="96"/>
      <c r="E45" s="96"/>
      <c r="F45" s="96"/>
      <c r="G45" s="96"/>
      <c r="H45" s="96"/>
      <c r="I45" s="96"/>
      <c r="J45" s="96"/>
      <c r="K45" s="96"/>
      <c r="L45" s="96"/>
      <c r="M45" s="96"/>
      <c r="N45" s="96"/>
      <c r="O45" s="96"/>
      <c r="P45" s="96"/>
    </row>
    <row r="46" spans="1:23" x14ac:dyDescent="0.25">
      <c r="A46" s="96"/>
      <c r="B46" s="96"/>
      <c r="C46" s="96"/>
      <c r="D46" s="96"/>
      <c r="E46" s="96"/>
      <c r="F46" s="96"/>
      <c r="G46" s="96"/>
      <c r="H46" s="96"/>
      <c r="I46" s="96"/>
      <c r="J46" s="96"/>
      <c r="K46" s="96"/>
      <c r="L46" s="96"/>
      <c r="M46" s="96"/>
      <c r="N46" s="96"/>
      <c r="O46" s="96"/>
      <c r="P46" s="96"/>
    </row>
    <row r="47" spans="1:23" x14ac:dyDescent="0.25">
      <c r="A47" s="96"/>
      <c r="B47" s="96"/>
      <c r="C47" s="96"/>
      <c r="D47" s="96"/>
      <c r="E47" s="96"/>
      <c r="F47" s="96"/>
      <c r="G47" s="96"/>
      <c r="H47" s="96"/>
      <c r="I47" s="96"/>
      <c r="J47" s="96"/>
      <c r="K47" s="96"/>
      <c r="L47" s="96"/>
      <c r="M47" s="96"/>
      <c r="N47" s="96"/>
      <c r="O47" s="96"/>
      <c r="P47" s="96"/>
    </row>
    <row r="48" spans="1:23" x14ac:dyDescent="0.25">
      <c r="A48" s="96"/>
      <c r="B48" s="96"/>
      <c r="C48" s="96"/>
      <c r="D48" s="96"/>
      <c r="E48" s="96"/>
      <c r="F48" s="96"/>
      <c r="G48" s="96"/>
      <c r="H48" s="96"/>
      <c r="I48" s="96"/>
      <c r="J48" s="96"/>
      <c r="K48" s="96"/>
      <c r="L48" s="96"/>
      <c r="M48" s="96"/>
      <c r="N48" s="96"/>
      <c r="O48" s="96"/>
      <c r="P48" s="96"/>
    </row>
    <row r="49" spans="1:16" x14ac:dyDescent="0.25">
      <c r="E49" s="69"/>
      <c r="F49" s="69"/>
      <c r="G49" s="45"/>
      <c r="H49" s="45"/>
      <c r="I49" s="45"/>
      <c r="J49" s="45"/>
      <c r="K49" s="45"/>
      <c r="L49" s="69"/>
    </row>
    <row r="50" spans="1:16" ht="15.5" x14ac:dyDescent="0.35">
      <c r="A50" s="10" t="s">
        <v>73</v>
      </c>
      <c r="D50" s="97">
        <v>51</v>
      </c>
      <c r="G50" s="98"/>
      <c r="J50" s="99"/>
      <c r="K50" s="99"/>
      <c r="L50" s="18"/>
      <c r="M50" s="18"/>
      <c r="N50" s="18"/>
      <c r="O50" s="18"/>
      <c r="P50" s="18"/>
    </row>
    <row r="51" spans="1:16" ht="12.75" customHeight="1" x14ac:dyDescent="0.3">
      <c r="A51" s="26" t="s">
        <v>13</v>
      </c>
      <c r="B51" s="27"/>
      <c r="C51" s="27"/>
      <c r="D51" s="27"/>
      <c r="E51" s="27"/>
      <c r="F51" s="27"/>
      <c r="G51" s="27"/>
      <c r="H51" s="27"/>
      <c r="I51" s="27"/>
      <c r="J51" s="27"/>
      <c r="K51" s="27"/>
      <c r="L51" s="27"/>
      <c r="M51" s="27"/>
      <c r="N51" s="100"/>
    </row>
    <row r="52" spans="1:16" ht="13" x14ac:dyDescent="0.3">
      <c r="A52" s="31" t="s">
        <v>14</v>
      </c>
      <c r="B52" s="32"/>
      <c r="C52" s="32"/>
      <c r="D52" s="32"/>
      <c r="E52" s="32"/>
      <c r="F52" s="32"/>
      <c r="G52" s="32"/>
      <c r="H52" s="32"/>
      <c r="I52" s="32"/>
      <c r="J52" s="32"/>
      <c r="K52" s="32"/>
      <c r="L52" s="32"/>
      <c r="M52" s="32"/>
      <c r="N52" s="101"/>
    </row>
    <row r="53" spans="1:16" ht="13" x14ac:dyDescent="0.3">
      <c r="A53" s="102" t="s">
        <v>74</v>
      </c>
      <c r="B53" s="102"/>
      <c r="C53" s="102"/>
      <c r="D53" s="29" t="s">
        <v>75</v>
      </c>
      <c r="E53" s="29" t="s">
        <v>15</v>
      </c>
      <c r="F53" s="19"/>
      <c r="G53" s="19" t="s">
        <v>16</v>
      </c>
      <c r="H53" s="103" t="s">
        <v>76</v>
      </c>
      <c r="I53" s="104"/>
      <c r="J53" s="105" t="s">
        <v>77</v>
      </c>
      <c r="K53" s="105" t="s">
        <v>17</v>
      </c>
      <c r="L53" s="105" t="s">
        <v>28</v>
      </c>
      <c r="M53" s="106" t="s">
        <v>78</v>
      </c>
      <c r="N53" s="107" t="s">
        <v>79</v>
      </c>
    </row>
    <row r="54" spans="1:16" ht="13" x14ac:dyDescent="0.3">
      <c r="A54" s="108"/>
      <c r="B54" s="108"/>
      <c r="C54" s="108"/>
      <c r="D54" s="40"/>
      <c r="E54" s="40" t="s">
        <v>24</v>
      </c>
      <c r="F54" s="39"/>
      <c r="G54" s="39" t="s">
        <v>25</v>
      </c>
      <c r="H54" s="103"/>
      <c r="I54" s="104"/>
      <c r="J54" s="109"/>
      <c r="K54" s="109"/>
      <c r="L54" s="109"/>
      <c r="M54" s="110" t="s">
        <v>29</v>
      </c>
      <c r="N54" s="111"/>
    </row>
    <row r="55" spans="1:16" x14ac:dyDescent="0.25">
      <c r="A55" s="112" t="s">
        <v>80</v>
      </c>
      <c r="B55" s="113"/>
      <c r="C55" s="114"/>
      <c r="D55" s="115">
        <v>4</v>
      </c>
      <c r="E55" s="48" t="s">
        <v>81</v>
      </c>
      <c r="F55" s="116">
        <v>2</v>
      </c>
      <c r="G55" s="72" t="s">
        <v>82</v>
      </c>
      <c r="H55" s="117">
        <v>31</v>
      </c>
      <c r="I55" s="118"/>
      <c r="J55" s="119">
        <v>0</v>
      </c>
      <c r="K55" s="120">
        <v>0</v>
      </c>
      <c r="L55" s="119">
        <v>0</v>
      </c>
      <c r="M55" s="119" t="s">
        <v>38</v>
      </c>
      <c r="N55" s="119" t="s">
        <v>38</v>
      </c>
    </row>
    <row r="56" spans="1:16" x14ac:dyDescent="0.25">
      <c r="A56" s="112" t="s">
        <v>83</v>
      </c>
      <c r="B56" s="113"/>
      <c r="C56" s="114"/>
      <c r="D56" s="115">
        <v>3</v>
      </c>
      <c r="E56" s="48" t="s">
        <v>81</v>
      </c>
      <c r="F56" s="116">
        <v>10346</v>
      </c>
      <c r="G56" s="72" t="s">
        <v>82</v>
      </c>
      <c r="H56" s="117">
        <v>31</v>
      </c>
      <c r="I56" s="118"/>
      <c r="J56" s="119">
        <v>3580</v>
      </c>
      <c r="K56" s="120">
        <v>5557</v>
      </c>
      <c r="L56" s="119">
        <v>8613</v>
      </c>
      <c r="M56" s="119">
        <v>35000</v>
      </c>
      <c r="N56" s="119" t="str">
        <f>IF(L56&lt;=M56,"Yes","No")</f>
        <v>Yes</v>
      </c>
    </row>
    <row r="59" spans="1:16" x14ac:dyDescent="0.25">
      <c r="A59" s="63"/>
    </row>
    <row r="68" spans="2:6" x14ac:dyDescent="0.25">
      <c r="E68" s="121"/>
      <c r="F68" s="121"/>
    </row>
    <row r="76" spans="2:6" x14ac:dyDescent="0.25">
      <c r="B76" t="s">
        <v>66</v>
      </c>
    </row>
    <row r="95" spans="2:2" x14ac:dyDescent="0.25">
      <c r="B95" t="s">
        <v>66</v>
      </c>
    </row>
  </sheetData>
  <protectedRanges>
    <protectedRange password="F31C" sqref="J3:K3 H4:H5 K4:K5" name="Logo"/>
    <protectedRange password="F31C" sqref="P1:P7" name="Logo_1_1"/>
  </protectedRanges>
  <mergeCells count="21">
    <mergeCell ref="A55:C55"/>
    <mergeCell ref="H55:I55"/>
    <mergeCell ref="A56:C56"/>
    <mergeCell ref="H56:I56"/>
    <mergeCell ref="A44:P48"/>
    <mergeCell ref="A51:N51"/>
    <mergeCell ref="A52:N52"/>
    <mergeCell ref="A53:C54"/>
    <mergeCell ref="H53:I54"/>
    <mergeCell ref="J53:J54"/>
    <mergeCell ref="K53:K54"/>
    <mergeCell ref="L53:L54"/>
    <mergeCell ref="N53:N54"/>
    <mergeCell ref="G11:G14"/>
    <mergeCell ref="H11:P11"/>
    <mergeCell ref="H12:P12"/>
    <mergeCell ref="A24:P24"/>
    <mergeCell ref="A25:P25"/>
    <mergeCell ref="G30:G33"/>
    <mergeCell ref="H30:P30"/>
    <mergeCell ref="H31:P31"/>
  </mergeCells>
  <pageMargins left="0.70866141732283472" right="0.70866141732283472" top="0.74803149606299213" bottom="0.74803149606299213" header="0.31496062992125984" footer="0.31496062992125984"/>
  <pageSetup paperSize="9" scale="53"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Cessnock</vt:lpstr>
      <vt:lpstr>Cessnock!Print_Area</vt:lpstr>
    </vt:vector>
  </TitlesOfParts>
  <Company>HWC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2023-01-21T01:46:08Z</dcterms:created>
  <dcterms:modified xsi:type="dcterms:W3CDTF">2023-01-21T01:46:30Z</dcterms:modified>
</cp:coreProperties>
</file>