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November 2023\"/>
    </mc:Choice>
  </mc:AlternateContent>
  <xr:revisionPtr revIDLastSave="0" documentId="8_{E2FAED30-DFA8-442C-A447-E3ED3DA532EA}" xr6:coauthVersionLast="36" xr6:coauthVersionMax="36" xr10:uidLastSave="{00000000-0000-0000-0000-000000000000}"/>
  <bookViews>
    <workbookView xWindow="0" yWindow="0" windowWidth="20160" windowHeight="8460" xr2:uid="{6012928E-C1B6-4648-A8B8-53989E18D6BE}"/>
  </bookViews>
  <sheets>
    <sheet name="Branxton" sheetId="1" r:id="rId1"/>
  </sheets>
  <definedNames>
    <definedName name="HWA">"HWA logo"</definedName>
    <definedName name="_xlnm.Print_Area" localSheetId="0">Branxton!$A$1:$Q$97</definedName>
    <definedName name="Z_12CCF70C_3530_4E86_87D6_FD908448FC28_.wvu.PrintArea" localSheetId="0" hidden="1">Branxton!$A$1:$P$74</definedName>
    <definedName name="Z_8BFE4C2F_30A3_490D_8457_2FD78A836C72_.wvu.PrintArea" localSheetId="0" hidden="1">Branxton!$A$1:$P$74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6" i="1" l="1"/>
  <c r="N96" i="1" s="1"/>
  <c r="K96" i="1"/>
  <c r="J96" i="1"/>
  <c r="N93" i="1"/>
  <c r="N87" i="1"/>
  <c r="P51" i="1"/>
  <c r="O51" i="1"/>
  <c r="O23" i="1"/>
  <c r="P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82" authorId="0" shapeId="0" xr:uid="{21802D25-9D6C-471E-AC69-98CA72EF9A5C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<sst xmlns="http://schemas.openxmlformats.org/spreadsheetml/2006/main" count="609" uniqueCount="107">
  <si>
    <t>BRANXTON WASTEWATER TREATMENT WORKS - MONTHLY POLLUTION MONITORING SUMMARY - NOVEMBER 2023</t>
  </si>
  <si>
    <t>Environment Protection Licence No. 1680</t>
  </si>
  <si>
    <t>Licensee</t>
  </si>
  <si>
    <t>Hunter Water Corporation</t>
  </si>
  <si>
    <t>Date Obtained: 5 December 2023</t>
  </si>
  <si>
    <t>36 Honeysuckle Drive</t>
  </si>
  <si>
    <t>Date Published: 21 December 2023</t>
  </si>
  <si>
    <t>NEWCASTLE WEST NSW 2302</t>
  </si>
  <si>
    <t>QUALITY MONITORING</t>
  </si>
  <si>
    <t>EPA Id. No. 1</t>
  </si>
  <si>
    <t>Site Description - Outlet to Farmers Reuse Storage</t>
  </si>
  <si>
    <t>Site Code 5SL0500</t>
  </si>
  <si>
    <t>No. of times measured during the month for licence reporting *</t>
  </si>
  <si>
    <t>Monthly Summary</t>
  </si>
  <si>
    <t>1 November 2023 to 30 November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</si>
  <si>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</si>
  <si>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</si>
  <si>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</si>
  <si>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</si>
  <si>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</si>
  <si>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</si>
  <si>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</si>
  <si>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</si>
  <si>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</si>
  <si>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</si>
  <si>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</si>
  <si>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</si>
  <si>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</si>
  <si>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</si>
  <si>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</si>
  <si>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</si>
  <si>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</si>
  <si>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</si>
  <si>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</si>
  <si>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</si>
  <si>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</si>
  <si>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 xml:space="preserve">First 24hrs then weekly </t>
  </si>
  <si>
    <t>-</t>
  </si>
  <si>
    <t>N/A</t>
  </si>
  <si>
    <t>Chlorine (total residual)</t>
  </si>
  <si>
    <t>Total Chlorine</t>
  </si>
  <si>
    <t>Enterococci</t>
  </si>
  <si>
    <t>colony forming units per 100 mL</t>
  </si>
  <si>
    <t>Faecal Coliforms</t>
  </si>
  <si>
    <t>2nd pH-S1</t>
  </si>
  <si>
    <t>(cfu/100ml)</t>
  </si>
  <si>
    <t>Nitrate+nitrite (oxidised nitrogen)</t>
  </si>
  <si>
    <t>TON</t>
  </si>
  <si>
    <t>Total Kjeldahl Nitrogen</t>
  </si>
  <si>
    <t>TKN</t>
  </si>
  <si>
    <t>Nitrogen (total)</t>
  </si>
  <si>
    <t>Total N</t>
  </si>
  <si>
    <t>Nitrogen (ammonia)</t>
  </si>
  <si>
    <t>Ammonia</t>
  </si>
  <si>
    <t>pH</t>
  </si>
  <si>
    <t>6.5 - 8.5</t>
  </si>
  <si>
    <t>Phosphorus (total)</t>
  </si>
  <si>
    <t>TP</t>
  </si>
  <si>
    <t>Total Suspended Solids</t>
  </si>
  <si>
    <t>TSS(b)</t>
  </si>
  <si>
    <t>* No samples were collected as no discharge occurred during the month</t>
  </si>
  <si>
    <t>EPA Id. No. 11</t>
  </si>
  <si>
    <t>Site Description - Discharge to Black Creek from Reuse Water Storage</t>
  </si>
  <si>
    <t>Site Code 5BL0500</t>
  </si>
  <si>
    <t>No. of times measured during the month for licence reporting</t>
  </si>
  <si>
    <t>Chlorophyll 'a'</t>
  </si>
  <si>
    <t>Reported TC</t>
  </si>
  <si>
    <t>WEEKLY</t>
  </si>
  <si>
    <t>EPA Id. No. 12</t>
  </si>
  <si>
    <t>Site Description - Reuse Water Pump Station</t>
  </si>
  <si>
    <t>Site Code 5SK0535</t>
  </si>
  <si>
    <t>Weekly</t>
  </si>
  <si>
    <t>&lt;2</t>
  </si>
  <si>
    <t>&lt;1</t>
  </si>
  <si>
    <t>FC</t>
  </si>
  <si>
    <t>~5</t>
  </si>
  <si>
    <t>Monthly</t>
  </si>
  <si>
    <t>MONTHLY</t>
  </si>
  <si>
    <t>&lt;0.05</t>
  </si>
  <si>
    <t>TSS</t>
  </si>
  <si>
    <t>EPA Id. No. 13</t>
  </si>
  <si>
    <t>Site Description - Outlet to Anvil Creek from Wet Weather Storage Pond.</t>
  </si>
  <si>
    <t>Site Code 5OV0500</t>
  </si>
  <si>
    <t>No. of times measured during the month for licence reporting **</t>
  </si>
  <si>
    <t>FC Hdn</t>
  </si>
  <si>
    <t>**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</si>
  <si>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</si>
  <si>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</si>
  <si>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</si>
  <si>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</si>
  <si>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</si>
  <si>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</si>
  <si>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</si>
  <si>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</si>
  <si>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Anvil Creek Discharge</t>
  </si>
  <si>
    <t>kilolitres per day</t>
  </si>
  <si>
    <t>Continuous during discharge</t>
  </si>
  <si>
    <t>Point 2 - Woodlot Discharge</t>
  </si>
  <si>
    <t>Continuous</t>
  </si>
  <si>
    <t>Point 6 - Farmer Discharge</t>
  </si>
  <si>
    <t>Point 8 - Spillway to Anvil from Wet Weather Storage</t>
  </si>
  <si>
    <t>Point 9 - Spillway to Anvil from Farmer's Storage</t>
  </si>
  <si>
    <t>Point 10 - Vintage Golf Course</t>
  </si>
  <si>
    <t>Point 11 - Black Creek Discharge</t>
  </si>
  <si>
    <t>Point 13 - Outlet to Anvil from Wet Weather Storage</t>
  </si>
  <si>
    <t>Point 14 - Branxton Golf Course</t>
  </si>
  <si>
    <t>Combined Point 1, 8, 9, 11 and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</si>
</sst>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C09]dd\-mmmm\-yyyy;@"/>
    <numFmt numFmtId="165" formatCode="0.000"/>
    <numFmt numFmtId="166" formatCode="0.0"/>
    <numFmt numFmtId="167" formatCode="0.0000000"/>
    <numFmt numFmtId="168" formatCode="&quot;0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127">
    <xf numFmtId="0" fontId="0" fillId="0" borderId="0" xfId="0"/>
    <xf numFmtId="0" fontId="2" fillId="0" borderId="0" xfId="0" applyFont="1"/>
    <xf numFmtId="0" fontId="0" fillId="0" borderId="0" xfId="0" applyProtection="1"/>
    <xf numFmtId="0" fontId="3" fillId="0" borderId="0" xfId="0" applyFont="1"/>
    <xf numFmtId="0" fontId="4" fillId="0" borderId="0" xfId="0" applyFont="1" applyFill="1" applyProtection="1"/>
    <xf numFmtId="0" fontId="5" fillId="0" borderId="0" xfId="0" applyFont="1" applyProtection="1"/>
    <xf numFmtId="15" fontId="5" fillId="0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0" xfId="2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5" fillId="0" borderId="11" xfId="4" applyNumberFormat="1" applyFont="1" applyFill="1" applyBorder="1" applyAlignment="1">
      <alignment horizontal="center" vertical="center"/>
    </xf>
    <xf numFmtId="165" fontId="5" fillId="0" borderId="11" xfId="4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5" fillId="0" borderId="11" xfId="0" applyFont="1" applyFill="1" applyBorder="1" applyAlignment="1">
      <alignment horizontal="left" vertical="center"/>
    </xf>
    <xf numFmtId="0" fontId="1" fillId="0" borderId="0" xfId="5" applyFont="1" applyFill="1"/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" fillId="0" borderId="0" xfId="6" applyFont="1" applyFill="1"/>
    <xf numFmtId="0" fontId="1" fillId="0" borderId="0" xfId="7" applyFill="1"/>
    <xf numFmtId="0" fontId="1" fillId="0" borderId="0" xfId="8" applyFill="1"/>
    <xf numFmtId="0" fontId="1" fillId="0" borderId="0" xfId="8" applyFont="1" applyFill="1"/>
    <xf numFmtId="0" fontId="1" fillId="0" borderId="0" xfId="9" applyFont="1" applyFill="1"/>
    <xf numFmtId="0" fontId="1" fillId="0" borderId="0" xfId="10" applyFill="1"/>
    <xf numFmtId="2" fontId="5" fillId="0" borderId="11" xfId="0" applyNumberFormat="1" applyFont="1" applyFill="1" applyBorder="1" applyAlignment="1">
      <alignment horizontal="center" vertical="center"/>
    </xf>
    <xf numFmtId="0" fontId="1" fillId="0" borderId="0" xfId="11" applyFill="1"/>
    <xf numFmtId="0" fontId="1" fillId="0" borderId="0" xfId="12" applyFont="1" applyFill="1"/>
    <xf numFmtId="0" fontId="5" fillId="0" borderId="0" xfId="0" applyFont="1" applyFill="1" applyBorder="1" applyAlignment="1">
      <alignment horizontal="left"/>
    </xf>
    <xf numFmtId="1" fontId="0" fillId="0" borderId="0" xfId="0" applyNumberFormat="1"/>
    <xf numFmtId="0" fontId="8" fillId="2" borderId="2" xfId="0" applyFont="1" applyFill="1" applyBorder="1" applyAlignment="1"/>
    <xf numFmtId="0" fontId="1" fillId="0" borderId="0" xfId="5" applyFont="1"/>
    <xf numFmtId="0" fontId="5" fillId="0" borderId="11" xfId="0" applyFont="1" applyBorder="1" applyAlignment="1">
      <alignment horizontal="center" vertical="center"/>
    </xf>
    <xf numFmtId="0" fontId="5" fillId="4" borderId="5" xfId="3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2" fontId="5" fillId="0" borderId="11" xfId="4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2" fontId="5" fillId="0" borderId="0" xfId="0" applyNumberFormat="1" applyFont="1" applyFill="1" applyBorder="1" applyAlignment="1">
      <alignment horizontal="center" vertical="center"/>
    </xf>
    <xf numFmtId="0" fontId="1" fillId="0" borderId="0" xfId="2"/>
    <xf numFmtId="0" fontId="5" fillId="5" borderId="11" xfId="13" applyFill="1" applyBorder="1" applyAlignment="1">
      <alignment horizontal="center" vertical="center"/>
    </xf>
    <xf numFmtId="1" fontId="5" fillId="0" borderId="11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center" vertical="center"/>
    </xf>
    <xf numFmtId="166" fontId="5" fillId="0" borderId="0" xfId="14" applyNumberFormat="1" applyFont="1" applyFill="1" applyBorder="1" applyAlignment="1">
      <alignment horizontal="center" vertical="center"/>
    </xf>
    <xf numFmtId="1" fontId="5" fillId="0" borderId="0" xfId="14" applyNumberFormat="1" applyFont="1" applyFill="1" applyBorder="1" applyAlignment="1">
      <alignment horizontal="center" vertical="center"/>
    </xf>
    <xf numFmtId="0" fontId="1" fillId="0" borderId="0" xfId="6" applyFont="1"/>
    <xf numFmtId="0" fontId="5" fillId="0" borderId="11" xfId="13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2" fontId="5" fillId="0" borderId="0" xfId="14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166" fontId="5" fillId="0" borderId="11" xfId="4" applyNumberFormat="1" applyFont="1" applyFill="1" applyBorder="1" applyAlignment="1">
      <alignment horizontal="center" vertical="center"/>
    </xf>
    <xf numFmtId="0" fontId="0" fillId="0" borderId="2" xfId="0" applyNumberFormat="1" applyFill="1" applyBorder="1"/>
    <xf numFmtId="0" fontId="5" fillId="0" borderId="2" xfId="14" applyNumberFormat="1" applyFont="1" applyFill="1" applyBorder="1" applyAlignment="1">
      <alignment horizontal="center" vertical="center"/>
    </xf>
    <xf numFmtId="0" fontId="0" fillId="0" borderId="2" xfId="0" applyFill="1" applyBorder="1"/>
    <xf numFmtId="168" fontId="0" fillId="0" borderId="0" xfId="0" applyNumberFormat="1"/>
    <xf numFmtId="0" fontId="1" fillId="0" borderId="0" xfId="7"/>
    <xf numFmtId="166" fontId="5" fillId="0" borderId="0" xfId="0" applyNumberFormat="1" applyFont="1" applyFill="1" applyBorder="1" applyAlignment="1">
      <alignment horizontal="center" vertical="center"/>
    </xf>
    <xf numFmtId="0" fontId="1" fillId="0" borderId="0" xfId="9" applyFont="1"/>
    <xf numFmtId="0" fontId="1" fillId="0" borderId="0" xfId="10"/>
    <xf numFmtId="0" fontId="1" fillId="0" borderId="0" xfId="11"/>
    <xf numFmtId="0" fontId="1" fillId="0" borderId="0" xfId="8"/>
    <xf numFmtId="0" fontId="1" fillId="0" borderId="0" xfId="12" applyFont="1"/>
    <xf numFmtId="168" fontId="0" fillId="0" borderId="11" xfId="0" applyNumberFormat="1" applyFill="1" applyBorder="1" applyAlignment="1">
      <alignment horizontal="center" vertical="center"/>
    </xf>
    <xf numFmtId="0" fontId="5" fillId="0" borderId="0" xfId="15" applyFont="1" applyFill="1" applyBorder="1" applyAlignment="1">
      <alignment horizontal="left" vertical="top" wrapText="1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0" borderId="11" xfId="4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</cellXfs>
  <cellStyles count="16">
    <cellStyle name="Comma" xfId="1" builtinId="3"/>
    <cellStyle name="Normal" xfId="0" builtinId="0"/>
    <cellStyle name="Normal 102" xfId="4" xr:uid="{BE02CBA3-5C43-4216-B497-DDAAD8BE913F}"/>
    <cellStyle name="Normal 115" xfId="3" xr:uid="{1E454FC3-F680-463C-AB8E-198065BC47C0}"/>
    <cellStyle name="Normal 116" xfId="2" xr:uid="{26A31472-E2D7-456C-85DD-4141F8663722}"/>
    <cellStyle name="Normal 117" xfId="5" xr:uid="{FEDE50A3-D79D-43EB-9BB6-A8584A2D83BE}"/>
    <cellStyle name="Normal 118" xfId="6" xr:uid="{16DB3545-34A3-47E2-B2C4-76ABA894700D}"/>
    <cellStyle name="Normal 119" xfId="7" xr:uid="{2F0A346E-0F45-4BEE-8113-5372030AE2A6}"/>
    <cellStyle name="Normal 120" xfId="9" xr:uid="{0548F7A5-AD7E-4EBA-B9F7-B75EBBFC5EA4}"/>
    <cellStyle name="Normal 121" xfId="10" xr:uid="{087ADF94-C834-4753-A9A9-8C5E9DC7793F}"/>
    <cellStyle name="Normal 122" xfId="11" xr:uid="{384F5405-F281-47AE-8039-8BD6DC365A8E}"/>
    <cellStyle name="Normal 123" xfId="8" xr:uid="{ADA441DF-0F21-4C92-9749-BDBB94579B25}"/>
    <cellStyle name="Normal 124" xfId="12" xr:uid="{85822194-5677-40EE-B927-E5D085929152}"/>
    <cellStyle name="Normal 125" xfId="13" xr:uid="{D0211D3F-88A4-4325-9654-34944E2555EB}"/>
    <cellStyle name="Normal 131" xfId="15" xr:uid="{6EFAA439-40E9-409E-B484-3383A11EA78E}"/>
    <cellStyle name="Normal 73" xfId="14" xr:uid="{6605FF7E-54A3-4A91-BC83-02C4943E531D}"/>
  </cellStyles>
  <dxfs count="2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85725</xdr:rowOff>
    </xdr:from>
    <xdr:to>
      <xdr:col>0</xdr:col>
      <xdr:colOff>1578610</xdr:colOff>
      <xdr:row>6</xdr:row>
      <xdr:rowOff>112395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B901191-14DD-4113-838C-24F95F17E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630"/>
          <a:ext cx="1153795" cy="1169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B1EB-E4C2-4440-8301-972C1BFB6185}">
  <sheetPr>
    <pageSetUpPr fitToPage="1"/>
  </sheetPr>
  <dimension ref="A1:AA99"/>
  <sheetViews>
    <sheetView tabSelected="1" zoomScale="80" zoomScaleNormal="80" zoomScaleSheetLayoutView="110" workbookViewId="0">
      <selection activeCell="S19" sqref="S19"/>
    </sheetView>
  </sheetViews>
  <sheetFormatPr defaultRowHeight="13.2" x14ac:dyDescent="0.25"/>
  <cols>
    <col min="1" max="1" width="29" customWidth="1"/>
    <col min="2" max="2" width="24.44140625" hidden="1" customWidth="1"/>
    <col min="3" max="3" width="28.88671875" customWidth="1"/>
    <col min="4" max="4" width="28.88671875" hidden="1" customWidth="1"/>
    <col min="5" max="5" width="23.109375" customWidth="1"/>
    <col min="6" max="6" width="23.109375" hidden="1" customWidth="1"/>
    <col min="7" max="7" width="25.33203125" customWidth="1"/>
    <col min="8" max="11" width="13.5546875" customWidth="1"/>
    <col min="12" max="15" width="13.88671875" customWidth="1"/>
    <col min="16" max="16" width="13.44140625" customWidth="1"/>
    <col min="19" max="19" width="13.5546875" customWidth="1"/>
    <col min="20" max="20" width="24.33203125" customWidth="1"/>
  </cols>
  <sheetData>
    <row r="1" spans="1:27" ht="17.399999999999999" x14ac:dyDescent="0.3">
      <c r="C1" s="1" t="s">
        <v>0</v>
      </c>
      <c r="D1" s="1"/>
      <c r="P1" s="2"/>
    </row>
    <row r="2" spans="1:27" ht="17.399999999999999" x14ac:dyDescent="0.3">
      <c r="A2" s="1"/>
      <c r="B2" s="1"/>
      <c r="P2" s="2"/>
    </row>
    <row r="3" spans="1:27" ht="15" x14ac:dyDescent="0.25">
      <c r="C3" s="3" t="s">
        <v>1</v>
      </c>
      <c r="D3" s="3"/>
      <c r="J3" s="4" t="s">
        <v>2</v>
      </c>
      <c r="K3" s="5" t="s">
        <v>3</v>
      </c>
      <c r="P3" s="2"/>
    </row>
    <row r="4" spans="1:27" x14ac:dyDescent="0.25">
      <c r="C4" s="6" t="s">
        <v>4</v>
      </c>
      <c r="D4" s="6"/>
      <c r="E4" s="7"/>
      <c r="H4" s="2"/>
      <c r="K4" s="5" t="s">
        <v>5</v>
      </c>
      <c r="P4" s="2"/>
    </row>
    <row r="5" spans="1:27" x14ac:dyDescent="0.25">
      <c r="C5" s="8" t="s">
        <v>6</v>
      </c>
      <c r="D5" s="8"/>
      <c r="H5" s="2"/>
      <c r="K5" s="5" t="s">
        <v>7</v>
      </c>
      <c r="P5" s="2"/>
    </row>
    <row r="6" spans="1:27" x14ac:dyDescent="0.25">
      <c r="P6" s="2"/>
    </row>
    <row r="7" spans="1:27" x14ac:dyDescent="0.25">
      <c r="P7" s="2"/>
      <c r="S7" s="9"/>
      <c r="T7" s="10"/>
    </row>
    <row r="8" spans="1:27" ht="15.6" x14ac:dyDescent="0.3">
      <c r="A8" s="11" t="s">
        <v>8</v>
      </c>
      <c r="B8" s="11"/>
      <c r="P8" s="2"/>
      <c r="S8" s="9"/>
      <c r="T8" s="10"/>
    </row>
    <row r="9" spans="1:27" x14ac:dyDescent="0.25">
      <c r="A9" s="12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7"/>
    </row>
    <row r="10" spans="1:27" s="23" customFormat="1" x14ac:dyDescent="0.25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2"/>
      <c r="R10" s="22"/>
      <c r="S10" s="22"/>
    </row>
    <row r="11" spans="1:27" s="23" customFormat="1" x14ac:dyDescent="0.25">
      <c r="A11" s="12"/>
      <c r="B11" s="12"/>
      <c r="C11" s="24"/>
      <c r="D11" s="24"/>
      <c r="E11" s="24"/>
      <c r="F11" s="24"/>
      <c r="G11" s="25" t="s">
        <v>12</v>
      </c>
      <c r="H11" s="26" t="s">
        <v>13</v>
      </c>
      <c r="I11" s="27"/>
      <c r="J11" s="27"/>
      <c r="K11" s="28"/>
      <c r="L11" s="28"/>
      <c r="M11" s="28"/>
      <c r="N11" s="28"/>
      <c r="O11" s="28"/>
      <c r="P11" s="29"/>
      <c r="Q11" s="22"/>
      <c r="R11" s="22"/>
      <c r="S11" s="22"/>
    </row>
    <row r="12" spans="1:27" s="23" customFormat="1" x14ac:dyDescent="0.25">
      <c r="A12" s="18"/>
      <c r="B12" s="18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22"/>
      <c r="R12" s="22"/>
      <c r="S12" s="22"/>
    </row>
    <row r="13" spans="1:27" s="23" customFormat="1" ht="12.75" customHeight="1" x14ac:dyDescent="0.25">
      <c r="A13" s="18"/>
      <c r="B13" s="18"/>
      <c r="C13" s="30" t="s">
        <v>15</v>
      </c>
      <c r="D13" s="18"/>
      <c r="E13" s="18" t="s">
        <v>16</v>
      </c>
      <c r="F13" s="18"/>
      <c r="G13" s="31"/>
      <c r="H13" s="24"/>
      <c r="I13" s="36" t="s">
        <v>17</v>
      </c>
      <c r="J13" s="12" t="s">
        <v>18</v>
      </c>
      <c r="K13" s="24"/>
      <c r="L13" s="12" t="s">
        <v>19</v>
      </c>
      <c r="M13" s="12" t="s">
        <v>20</v>
      </c>
      <c r="N13" s="12" t="s">
        <v>21</v>
      </c>
      <c r="O13" s="12" t="s">
        <v>21</v>
      </c>
      <c r="P13" s="24" t="s">
        <v>22</v>
      </c>
      <c r="Q13" s="22"/>
      <c r="R13" s="22"/>
      <c r="S13" s="22"/>
    </row>
    <row r="14" spans="1:27" s="23" customFormat="1" x14ac:dyDescent="0.25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8" t="s">
        <v>31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5" customHeight="1" x14ac:dyDescent="0.3">
      <c r="A15" s="40" t="s">
        <v>32</v>
      </c>
      <c r="B15" s="41" t="s">
        <v>33</v>
      </c>
      <c r="C15" s="42" t="s">
        <v>34</v>
      </c>
      <c r="D15" s="43" t="s">
        <v>35</v>
      </c>
      <c r="E15" s="44" t="s">
        <v>36</v>
      </c>
      <c r="F15" s="45"/>
      <c r="G15" s="45" t="s">
        <v>37</v>
      </c>
      <c r="H15" s="46" t="s">
        <v>37</v>
      </c>
      <c r="I15" s="46" t="s">
        <v>37</v>
      </c>
      <c r="J15" s="46" t="s">
        <v>37</v>
      </c>
      <c r="K15" s="46" t="s">
        <v>37</v>
      </c>
      <c r="L15" s="47" t="s">
        <v>38</v>
      </c>
      <c r="M15" s="47" t="s">
        <v>38</v>
      </c>
      <c r="N15" s="47" t="s">
        <v>38</v>
      </c>
      <c r="O15" s="47" t="s">
        <v>38</v>
      </c>
      <c r="P15" s="48" t="s">
        <v>38</v>
      </c>
      <c r="Q15" s="49"/>
      <c r="R15" s="50"/>
      <c r="S15" s="51"/>
      <c r="T15" s="52"/>
      <c r="U15" s="52"/>
      <c r="V15" s="52"/>
      <c r="W15" s="52"/>
      <c r="X15" s="52"/>
      <c r="Y15" s="52"/>
      <c r="Z15" s="52"/>
      <c r="AA15" s="52"/>
    </row>
    <row r="16" spans="1:27" ht="15" customHeight="1" x14ac:dyDescent="0.3">
      <c r="A16" s="53" t="s">
        <v>39</v>
      </c>
      <c r="B16" s="54" t="s">
        <v>40</v>
      </c>
      <c r="C16" s="42" t="s">
        <v>34</v>
      </c>
      <c r="D16" s="43" t="s">
        <v>35</v>
      </c>
      <c r="E16" s="44" t="s">
        <v>36</v>
      </c>
      <c r="F16" s="44"/>
      <c r="G16" s="45" t="s">
        <v>37</v>
      </c>
      <c r="H16" s="46" t="s">
        <v>37</v>
      </c>
      <c r="I16" s="46" t="s">
        <v>37</v>
      </c>
      <c r="J16" s="46" t="s">
        <v>37</v>
      </c>
      <c r="K16" s="46" t="s">
        <v>37</v>
      </c>
      <c r="L16" s="47" t="s">
        <v>38</v>
      </c>
      <c r="M16" s="47" t="s">
        <v>38</v>
      </c>
      <c r="N16" s="47" t="s">
        <v>38</v>
      </c>
      <c r="O16" s="47" t="s">
        <v>38</v>
      </c>
      <c r="P16" s="48" t="s">
        <v>38</v>
      </c>
      <c r="Q16" s="49"/>
      <c r="R16" s="55"/>
      <c r="S16" s="56"/>
      <c r="T16" s="52"/>
      <c r="U16" s="52"/>
      <c r="V16" s="52"/>
      <c r="W16" s="52"/>
      <c r="X16" s="52"/>
      <c r="Y16" s="52"/>
      <c r="Z16" s="52"/>
      <c r="AA16" s="52"/>
    </row>
    <row r="17" spans="1:27" ht="15" customHeight="1" x14ac:dyDescent="0.25">
      <c r="A17" s="53" t="s">
        <v>41</v>
      </c>
      <c r="B17" s="53" t="s">
        <v>41</v>
      </c>
      <c r="C17" s="42" t="s">
        <v>42</v>
      </c>
      <c r="D17" s="43"/>
      <c r="E17" s="44" t="s">
        <v>36</v>
      </c>
      <c r="F17" s="44"/>
      <c r="G17" s="45" t="s">
        <v>37</v>
      </c>
      <c r="H17" s="46" t="s">
        <v>37</v>
      </c>
      <c r="I17" s="46" t="s">
        <v>37</v>
      </c>
      <c r="J17" s="46" t="s">
        <v>37</v>
      </c>
      <c r="K17" s="46" t="s">
        <v>37</v>
      </c>
      <c r="L17" s="47" t="s">
        <v>38</v>
      </c>
      <c r="M17" s="47" t="s">
        <v>38</v>
      </c>
      <c r="N17" s="47" t="s">
        <v>38</v>
      </c>
      <c r="O17" s="47" t="s">
        <v>38</v>
      </c>
      <c r="P17" s="48" t="s">
        <v>38</v>
      </c>
      <c r="Q17" s="49"/>
      <c r="R17" s="55"/>
      <c r="S17" s="56"/>
      <c r="T17" s="52"/>
      <c r="U17" s="52"/>
      <c r="V17" s="52"/>
      <c r="W17" s="52"/>
      <c r="X17" s="52"/>
      <c r="Y17" s="52"/>
      <c r="Z17" s="52"/>
      <c r="AA17" s="52"/>
    </row>
    <row r="18" spans="1:27" ht="15" customHeight="1" x14ac:dyDescent="0.3">
      <c r="A18" s="40" t="s">
        <v>43</v>
      </c>
      <c r="B18" s="57" t="s">
        <v>44</v>
      </c>
      <c r="C18" s="42" t="s">
        <v>42</v>
      </c>
      <c r="D18" s="42" t="s">
        <v>45</v>
      </c>
      <c r="E18" s="44" t="s">
        <v>36</v>
      </c>
      <c r="F18" s="44"/>
      <c r="G18" s="45" t="s">
        <v>37</v>
      </c>
      <c r="H18" s="46" t="s">
        <v>37</v>
      </c>
      <c r="I18" s="46" t="s">
        <v>37</v>
      </c>
      <c r="J18" s="46" t="s">
        <v>37</v>
      </c>
      <c r="K18" s="46" t="s">
        <v>37</v>
      </c>
      <c r="L18" s="47" t="s">
        <v>38</v>
      </c>
      <c r="M18" s="47" t="s">
        <v>38</v>
      </c>
      <c r="N18" s="47" t="s">
        <v>38</v>
      </c>
      <c r="O18" s="47" t="s">
        <v>38</v>
      </c>
      <c r="P18" s="48" t="s">
        <v>38</v>
      </c>
      <c r="R18" s="50"/>
      <c r="S18" s="52"/>
      <c r="T18" s="52"/>
      <c r="U18" s="52"/>
      <c r="V18" s="52"/>
      <c r="W18" s="52"/>
      <c r="X18" s="52"/>
      <c r="Y18" s="52"/>
      <c r="Z18" s="52"/>
      <c r="AA18" s="52"/>
    </row>
    <row r="19" spans="1:27" ht="15" customHeight="1" x14ac:dyDescent="0.3">
      <c r="A19" s="40" t="s">
        <v>46</v>
      </c>
      <c r="B19" s="58" t="s">
        <v>47</v>
      </c>
      <c r="C19" s="42" t="s">
        <v>34</v>
      </c>
      <c r="D19" s="43" t="s">
        <v>35</v>
      </c>
      <c r="E19" s="44" t="s">
        <v>36</v>
      </c>
      <c r="F19" s="44"/>
      <c r="G19" s="45" t="s">
        <v>37</v>
      </c>
      <c r="H19" s="46" t="s">
        <v>37</v>
      </c>
      <c r="I19" s="46" t="s">
        <v>37</v>
      </c>
      <c r="J19" s="46" t="s">
        <v>37</v>
      </c>
      <c r="K19" s="46" t="s">
        <v>37</v>
      </c>
      <c r="L19" s="47" t="s">
        <v>38</v>
      </c>
      <c r="M19" s="47" t="s">
        <v>38</v>
      </c>
      <c r="N19" s="47" t="s">
        <v>38</v>
      </c>
      <c r="O19" s="47" t="s">
        <v>38</v>
      </c>
      <c r="P19" s="48" t="s">
        <v>38</v>
      </c>
      <c r="R19" s="50"/>
      <c r="S19" s="52"/>
      <c r="T19" s="52"/>
      <c r="U19" s="52"/>
      <c r="V19" s="52"/>
      <c r="W19" s="52"/>
      <c r="X19" s="52"/>
      <c r="Y19" s="52"/>
      <c r="Z19" s="52"/>
      <c r="AA19" s="52"/>
    </row>
    <row r="20" spans="1:27" ht="15" customHeight="1" x14ac:dyDescent="0.3">
      <c r="A20" s="40" t="s">
        <v>48</v>
      </c>
      <c r="B20" s="59" t="s">
        <v>49</v>
      </c>
      <c r="C20" s="42" t="s">
        <v>34</v>
      </c>
      <c r="D20" s="43" t="s">
        <v>35</v>
      </c>
      <c r="E20" s="44" t="s">
        <v>36</v>
      </c>
      <c r="F20" s="44"/>
      <c r="G20" s="45" t="s">
        <v>37</v>
      </c>
      <c r="H20" s="46" t="s">
        <v>37</v>
      </c>
      <c r="I20" s="46" t="s">
        <v>37</v>
      </c>
      <c r="J20" s="46" t="s">
        <v>37</v>
      </c>
      <c r="K20" s="46" t="s">
        <v>37</v>
      </c>
      <c r="L20" s="47" t="s">
        <v>38</v>
      </c>
      <c r="M20" s="47" t="s">
        <v>38</v>
      </c>
      <c r="N20" s="47" t="s">
        <v>38</v>
      </c>
      <c r="O20" s="47" t="s">
        <v>38</v>
      </c>
      <c r="P20" s="48" t="s">
        <v>38</v>
      </c>
      <c r="R20" s="50"/>
      <c r="S20" s="52"/>
      <c r="T20" s="52"/>
      <c r="U20" s="52"/>
      <c r="V20" s="52"/>
      <c r="W20" s="52"/>
      <c r="X20" s="52"/>
      <c r="Y20" s="52"/>
      <c r="Z20" s="52"/>
      <c r="AA20" s="52"/>
    </row>
    <row r="21" spans="1:27" ht="15" customHeight="1" x14ac:dyDescent="0.3">
      <c r="A21" s="53" t="s">
        <v>50</v>
      </c>
      <c r="B21" s="60" t="s">
        <v>51</v>
      </c>
      <c r="C21" s="42" t="s">
        <v>34</v>
      </c>
      <c r="D21" s="43" t="s">
        <v>35</v>
      </c>
      <c r="E21" s="44" t="s">
        <v>36</v>
      </c>
      <c r="F21" s="44"/>
      <c r="G21" s="45" t="s">
        <v>37</v>
      </c>
      <c r="H21" s="46" t="s">
        <v>37</v>
      </c>
      <c r="I21" s="46" t="s">
        <v>37</v>
      </c>
      <c r="J21" s="46" t="s">
        <v>37</v>
      </c>
      <c r="K21" s="46" t="s">
        <v>37</v>
      </c>
      <c r="L21" s="47" t="s">
        <v>38</v>
      </c>
      <c r="M21" s="47" t="s">
        <v>38</v>
      </c>
      <c r="N21" s="47" t="s">
        <v>38</v>
      </c>
      <c r="O21" s="47" t="s">
        <v>38</v>
      </c>
      <c r="P21" s="48" t="s">
        <v>38</v>
      </c>
      <c r="R21" s="50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15" customHeight="1" x14ac:dyDescent="0.3">
      <c r="A22" s="40" t="s">
        <v>52</v>
      </c>
      <c r="B22" s="61" t="s">
        <v>53</v>
      </c>
      <c r="C22" s="42" t="s">
        <v>34</v>
      </c>
      <c r="D22" s="43" t="s">
        <v>35</v>
      </c>
      <c r="E22" s="44" t="s">
        <v>36</v>
      </c>
      <c r="F22" s="44"/>
      <c r="G22" s="45" t="s">
        <v>37</v>
      </c>
      <c r="H22" s="46" t="s">
        <v>37</v>
      </c>
      <c r="I22" s="46" t="s">
        <v>37</v>
      </c>
      <c r="J22" s="46" t="s">
        <v>37</v>
      </c>
      <c r="K22" s="46" t="s">
        <v>37</v>
      </c>
      <c r="L22" s="47" t="s">
        <v>38</v>
      </c>
      <c r="M22" s="47" t="s">
        <v>38</v>
      </c>
      <c r="N22" s="47" t="s">
        <v>38</v>
      </c>
      <c r="O22" s="47" t="s">
        <v>38</v>
      </c>
      <c r="P22" s="48" t="s">
        <v>38</v>
      </c>
      <c r="R22" s="55"/>
      <c r="S22" s="52"/>
      <c r="T22" s="52"/>
      <c r="U22" s="52"/>
      <c r="V22" s="52"/>
      <c r="W22" s="52"/>
      <c r="X22" s="52"/>
      <c r="Y22" s="52"/>
      <c r="Z22" s="52"/>
      <c r="AA22" s="52"/>
    </row>
    <row r="23" spans="1:27" ht="15" customHeight="1" x14ac:dyDescent="0.3">
      <c r="A23" s="40" t="s">
        <v>54</v>
      </c>
      <c r="B23" s="62" t="s">
        <v>54</v>
      </c>
      <c r="C23" s="42" t="s">
        <v>54</v>
      </c>
      <c r="D23" s="42" t="s">
        <v>54</v>
      </c>
      <c r="E23" s="44" t="s">
        <v>36</v>
      </c>
      <c r="F23" s="44"/>
      <c r="G23" s="45" t="s">
        <v>37</v>
      </c>
      <c r="H23" s="46" t="s">
        <v>37</v>
      </c>
      <c r="I23" s="46" t="s">
        <v>37</v>
      </c>
      <c r="J23" s="46" t="s">
        <v>37</v>
      </c>
      <c r="K23" s="46" t="s">
        <v>37</v>
      </c>
      <c r="L23" s="47" t="s">
        <v>38</v>
      </c>
      <c r="M23" s="47" t="s">
        <v>38</v>
      </c>
      <c r="N23" s="47" t="s">
        <v>55</v>
      </c>
      <c r="O23" s="63" t="str">
        <f>TEXT(H23,"0.0")&amp;" - "&amp;TEXT(K23,"0.0")</f>
        <v>- - -</v>
      </c>
      <c r="P23" s="48" t="str">
        <f>IF(OR(O23="N/A", O23="- - -"), "N/A", IF(OR(K23&gt;8.5,H23&lt;6.5), "No", "Yes"))</f>
        <v>N/A</v>
      </c>
      <c r="R23" s="50"/>
      <c r="S23" s="52"/>
      <c r="T23" s="52"/>
      <c r="U23" s="52"/>
      <c r="V23" s="52"/>
      <c r="W23" s="52"/>
      <c r="X23" s="52"/>
      <c r="Y23" s="52"/>
      <c r="Z23" s="52"/>
      <c r="AA23" s="52"/>
    </row>
    <row r="24" spans="1:27" ht="15" customHeight="1" x14ac:dyDescent="0.3">
      <c r="A24" s="40" t="s">
        <v>56</v>
      </c>
      <c r="B24" s="64" t="s">
        <v>57</v>
      </c>
      <c r="C24" s="42" t="s">
        <v>34</v>
      </c>
      <c r="D24" s="43" t="s">
        <v>35</v>
      </c>
      <c r="E24" s="44" t="s">
        <v>36</v>
      </c>
      <c r="F24" s="44"/>
      <c r="G24" s="45" t="s">
        <v>37</v>
      </c>
      <c r="H24" s="46" t="s">
        <v>37</v>
      </c>
      <c r="I24" s="46" t="s">
        <v>37</v>
      </c>
      <c r="J24" s="46" t="s">
        <v>37</v>
      </c>
      <c r="K24" s="46" t="s">
        <v>37</v>
      </c>
      <c r="L24" s="47" t="s">
        <v>38</v>
      </c>
      <c r="M24" s="47" t="s">
        <v>38</v>
      </c>
      <c r="N24" s="47" t="s">
        <v>38</v>
      </c>
      <c r="O24" s="47" t="s">
        <v>38</v>
      </c>
      <c r="P24" s="48" t="s">
        <v>38</v>
      </c>
      <c r="R24" s="55"/>
      <c r="S24" s="52"/>
      <c r="T24" s="52"/>
      <c r="U24" s="52"/>
      <c r="V24" s="52"/>
      <c r="W24" s="52"/>
      <c r="X24" s="52"/>
      <c r="Y24" s="52"/>
      <c r="Z24" s="52"/>
      <c r="AA24" s="52"/>
    </row>
    <row r="25" spans="1:27" ht="15" customHeight="1" x14ac:dyDescent="0.3">
      <c r="A25" s="40" t="s">
        <v>58</v>
      </c>
      <c r="B25" s="65" t="s">
        <v>59</v>
      </c>
      <c r="C25" s="42" t="s">
        <v>34</v>
      </c>
      <c r="D25" s="43" t="s">
        <v>35</v>
      </c>
      <c r="E25" s="44" t="s">
        <v>36</v>
      </c>
      <c r="F25" s="44"/>
      <c r="G25" s="45" t="s">
        <v>37</v>
      </c>
      <c r="H25" s="46" t="s">
        <v>37</v>
      </c>
      <c r="I25" s="46" t="s">
        <v>37</v>
      </c>
      <c r="J25" s="46" t="s">
        <v>37</v>
      </c>
      <c r="K25" s="46" t="s">
        <v>37</v>
      </c>
      <c r="L25" s="47" t="s">
        <v>38</v>
      </c>
      <c r="M25" s="47" t="s">
        <v>38</v>
      </c>
      <c r="N25" s="47" t="s">
        <v>38</v>
      </c>
      <c r="O25" s="47" t="s">
        <v>38</v>
      </c>
      <c r="P25" s="48" t="s">
        <v>38</v>
      </c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x14ac:dyDescent="0.25">
      <c r="A26" s="66" t="s">
        <v>60</v>
      </c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x14ac:dyDescent="0.25">
      <c r="A27" s="66"/>
      <c r="B27" s="66"/>
      <c r="J27" s="67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x14ac:dyDescent="0.25"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x14ac:dyDescent="0.25">
      <c r="A29" s="12" t="s">
        <v>61</v>
      </c>
      <c r="B29" s="12"/>
      <c r="C29" s="13" t="s">
        <v>62</v>
      </c>
      <c r="D29" s="14"/>
      <c r="E29" s="68"/>
      <c r="F29" s="68"/>
      <c r="G29" s="68"/>
      <c r="H29" s="15"/>
      <c r="I29" s="15"/>
      <c r="J29" s="16"/>
      <c r="K29" s="16"/>
      <c r="L29" s="16"/>
      <c r="M29" s="16"/>
      <c r="N29" s="16"/>
      <c r="O29" s="16"/>
      <c r="P29" s="17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x14ac:dyDescent="0.25">
      <c r="A30" s="18" t="s">
        <v>63</v>
      </c>
      <c r="B30" s="18"/>
      <c r="C30" s="18"/>
      <c r="D30" s="19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1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x14ac:dyDescent="0.25">
      <c r="A31" s="12"/>
      <c r="B31" s="12"/>
      <c r="C31" s="24"/>
      <c r="D31" s="24"/>
      <c r="E31" s="24"/>
      <c r="F31" s="24"/>
      <c r="G31" s="25" t="s">
        <v>64</v>
      </c>
      <c r="H31" s="27" t="s">
        <v>13</v>
      </c>
      <c r="I31" s="27"/>
      <c r="J31" s="28"/>
      <c r="K31" s="28"/>
      <c r="L31" s="28"/>
      <c r="M31" s="28"/>
      <c r="N31" s="28"/>
      <c r="O31" s="28"/>
      <c r="P31" s="29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25">
      <c r="A32" s="18"/>
      <c r="B32" s="18"/>
      <c r="C32" s="30"/>
      <c r="D32" s="30"/>
      <c r="E32" s="30"/>
      <c r="F32" s="30"/>
      <c r="G32" s="31"/>
      <c r="H32" s="32" t="s">
        <v>14</v>
      </c>
      <c r="I32" s="33"/>
      <c r="J32" s="33"/>
      <c r="K32" s="34"/>
      <c r="L32" s="34"/>
      <c r="M32" s="34"/>
      <c r="N32" s="34"/>
      <c r="O32" s="34"/>
      <c r="P32" s="35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ht="12.75" customHeight="1" x14ac:dyDescent="0.25">
      <c r="A33" s="18"/>
      <c r="B33" s="18"/>
      <c r="C33" s="30" t="s">
        <v>15</v>
      </c>
      <c r="D33" s="18"/>
      <c r="E33" s="18" t="s">
        <v>16</v>
      </c>
      <c r="F33" s="18"/>
      <c r="G33" s="31"/>
      <c r="H33" s="24"/>
      <c r="I33" s="36" t="s">
        <v>17</v>
      </c>
      <c r="J33" s="12" t="s">
        <v>18</v>
      </c>
      <c r="K33" s="24"/>
      <c r="L33" s="12" t="s">
        <v>19</v>
      </c>
      <c r="M33" s="12" t="s">
        <v>20</v>
      </c>
      <c r="N33" s="12" t="s">
        <v>21</v>
      </c>
      <c r="O33" s="12" t="s">
        <v>21</v>
      </c>
      <c r="P33" s="24" t="s">
        <v>22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x14ac:dyDescent="0.25">
      <c r="A34" s="37" t="s">
        <v>23</v>
      </c>
      <c r="B34" s="37" t="s">
        <v>65</v>
      </c>
      <c r="C34" s="38" t="s">
        <v>24</v>
      </c>
      <c r="D34" s="37"/>
      <c r="E34" s="37" t="s">
        <v>25</v>
      </c>
      <c r="F34" s="37"/>
      <c r="G34" s="39"/>
      <c r="H34" s="38" t="s">
        <v>26</v>
      </c>
      <c r="I34" s="38" t="s">
        <v>27</v>
      </c>
      <c r="J34" s="38" t="s">
        <v>27</v>
      </c>
      <c r="K34" s="38" t="s">
        <v>28</v>
      </c>
      <c r="L34" s="37" t="s">
        <v>29</v>
      </c>
      <c r="M34" s="37" t="s">
        <v>30</v>
      </c>
      <c r="N34" s="37" t="s">
        <v>29</v>
      </c>
      <c r="O34" s="37" t="s">
        <v>30</v>
      </c>
      <c r="P34" s="38" t="s">
        <v>31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ht="15" customHeight="1" x14ac:dyDescent="0.3">
      <c r="A35" s="53" t="s">
        <v>39</v>
      </c>
      <c r="B35" s="69" t="s">
        <v>66</v>
      </c>
      <c r="C35" s="70" t="s">
        <v>34</v>
      </c>
      <c r="D35" s="71" t="s">
        <v>35</v>
      </c>
      <c r="E35" s="72" t="s">
        <v>36</v>
      </c>
      <c r="F35" s="70" t="s">
        <v>67</v>
      </c>
      <c r="G35" s="45">
        <v>2</v>
      </c>
      <c r="H35" s="73">
        <v>0.02</v>
      </c>
      <c r="I35" s="73">
        <v>8.5000000000000006E-2</v>
      </c>
      <c r="J35" s="73">
        <v>8.5000000000000006E-2</v>
      </c>
      <c r="K35" s="73">
        <v>0.15</v>
      </c>
      <c r="L35" s="47" t="s">
        <v>38</v>
      </c>
      <c r="M35" s="47" t="s">
        <v>38</v>
      </c>
      <c r="N35" s="47" t="s">
        <v>38</v>
      </c>
      <c r="O35" s="47" t="s">
        <v>38</v>
      </c>
      <c r="P35" s="48" t="s">
        <v>38</v>
      </c>
      <c r="Q35" s="49"/>
      <c r="R35" s="49"/>
      <c r="S35" s="56"/>
      <c r="T35" s="52"/>
      <c r="U35" s="52"/>
      <c r="V35" s="52"/>
      <c r="W35" s="52"/>
      <c r="X35" s="52"/>
      <c r="Y35" s="52"/>
      <c r="Z35" s="52"/>
      <c r="AA35" s="52"/>
    </row>
    <row r="36" spans="1:27" x14ac:dyDescent="0.25">
      <c r="A36" s="66"/>
      <c r="G36" s="74"/>
      <c r="H36" s="74"/>
      <c r="I36" s="74"/>
      <c r="J36" s="74"/>
      <c r="K36" s="74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x14ac:dyDescent="0.25">
      <c r="B37" s="66"/>
      <c r="E37" s="75"/>
      <c r="F37" s="75"/>
      <c r="G37" s="55"/>
      <c r="H37" s="76"/>
      <c r="I37" s="76"/>
      <c r="J37" s="76"/>
      <c r="K37" s="76"/>
      <c r="L37" s="75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25"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x14ac:dyDescent="0.25">
      <c r="A39" s="12" t="s">
        <v>68</v>
      </c>
      <c r="B39" s="12"/>
      <c r="C39" s="13" t="s">
        <v>69</v>
      </c>
      <c r="D39" s="14"/>
      <c r="E39" s="68"/>
      <c r="F39" s="68"/>
      <c r="G39" s="68"/>
      <c r="H39" s="15"/>
      <c r="I39" s="15"/>
      <c r="J39" s="16"/>
      <c r="K39" s="16"/>
      <c r="L39" s="16"/>
      <c r="M39" s="16"/>
      <c r="N39" s="16"/>
      <c r="O39" s="16"/>
      <c r="P39" s="17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25">
      <c r="A40" s="18" t="s">
        <v>70</v>
      </c>
      <c r="B40" s="18"/>
      <c r="C40" s="18"/>
      <c r="D40" s="19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  <c r="P40" s="21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x14ac:dyDescent="0.25">
      <c r="A41" s="12"/>
      <c r="B41" s="12"/>
      <c r="C41" s="24"/>
      <c r="D41" s="24"/>
      <c r="E41" s="24"/>
      <c r="F41" s="24"/>
      <c r="G41" s="25" t="s">
        <v>64</v>
      </c>
      <c r="H41" s="27" t="s">
        <v>13</v>
      </c>
      <c r="I41" s="27"/>
      <c r="J41" s="28"/>
      <c r="K41" s="28"/>
      <c r="L41" s="28"/>
      <c r="M41" s="28"/>
      <c r="N41" s="28"/>
      <c r="O41" s="28"/>
      <c r="P41" s="29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x14ac:dyDescent="0.25">
      <c r="A42" s="18"/>
      <c r="B42" s="18"/>
      <c r="C42" s="30"/>
      <c r="D42" s="30"/>
      <c r="E42" s="30"/>
      <c r="F42" s="30"/>
      <c r="G42" s="31"/>
      <c r="H42" s="32" t="s">
        <v>14</v>
      </c>
      <c r="I42" s="33"/>
      <c r="J42" s="33"/>
      <c r="K42" s="34"/>
      <c r="L42" s="34"/>
      <c r="M42" s="34"/>
      <c r="N42" s="34"/>
      <c r="O42" s="34"/>
      <c r="P42" s="35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ht="12.75" customHeight="1" x14ac:dyDescent="0.25">
      <c r="A43" s="18"/>
      <c r="B43" s="18"/>
      <c r="C43" s="30" t="s">
        <v>15</v>
      </c>
      <c r="D43" s="18"/>
      <c r="E43" s="18" t="s">
        <v>16</v>
      </c>
      <c r="F43" s="18"/>
      <c r="G43" s="31"/>
      <c r="H43" s="24"/>
      <c r="I43" s="36" t="s">
        <v>17</v>
      </c>
      <c r="J43" s="12" t="s">
        <v>18</v>
      </c>
      <c r="K43" s="24"/>
      <c r="L43" s="12" t="s">
        <v>19</v>
      </c>
      <c r="M43" s="12" t="s">
        <v>20</v>
      </c>
      <c r="N43" s="12" t="s">
        <v>21</v>
      </c>
      <c r="O43" s="12" t="s">
        <v>21</v>
      </c>
      <c r="P43" s="24" t="s">
        <v>22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x14ac:dyDescent="0.25">
      <c r="A44" s="37" t="s">
        <v>23</v>
      </c>
      <c r="B44" s="37"/>
      <c r="C44" s="38" t="s">
        <v>24</v>
      </c>
      <c r="D44" s="37"/>
      <c r="E44" s="37" t="s">
        <v>25</v>
      </c>
      <c r="F44" s="37"/>
      <c r="G44" s="39"/>
      <c r="H44" s="38" t="s">
        <v>26</v>
      </c>
      <c r="I44" s="38" t="s">
        <v>27</v>
      </c>
      <c r="J44" s="38" t="s">
        <v>27</v>
      </c>
      <c r="K44" s="38" t="s">
        <v>28</v>
      </c>
      <c r="L44" s="37" t="s">
        <v>29</v>
      </c>
      <c r="M44" s="37" t="s">
        <v>30</v>
      </c>
      <c r="N44" s="37" t="s">
        <v>29</v>
      </c>
      <c r="O44" s="37" t="s">
        <v>30</v>
      </c>
      <c r="P44" s="38" t="s">
        <v>31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ht="15" customHeight="1" x14ac:dyDescent="0.3">
      <c r="A45" s="40" t="s">
        <v>32</v>
      </c>
      <c r="B45" s="77" t="s">
        <v>33</v>
      </c>
      <c r="C45" s="70" t="s">
        <v>34</v>
      </c>
      <c r="D45" s="71" t="s">
        <v>35</v>
      </c>
      <c r="E45" s="78" t="s">
        <v>71</v>
      </c>
      <c r="F45" s="78" t="s">
        <v>67</v>
      </c>
      <c r="G45" s="45">
        <v>5</v>
      </c>
      <c r="H45" s="79" t="s">
        <v>72</v>
      </c>
      <c r="I45" s="79">
        <v>2.2000000000000002</v>
      </c>
      <c r="J45" s="79" t="s">
        <v>72</v>
      </c>
      <c r="K45" s="79">
        <v>3</v>
      </c>
      <c r="L45" s="47" t="s">
        <v>38</v>
      </c>
      <c r="M45" s="47" t="s">
        <v>38</v>
      </c>
      <c r="N45" s="47" t="s">
        <v>38</v>
      </c>
      <c r="O45" s="47" t="s">
        <v>38</v>
      </c>
      <c r="P45" s="48" t="s">
        <v>38</v>
      </c>
      <c r="Q45" s="49"/>
      <c r="R45" s="49"/>
      <c r="S45" s="50"/>
      <c r="T45" s="80"/>
      <c r="U45" s="49"/>
      <c r="V45" s="81"/>
      <c r="W45" s="82"/>
      <c r="X45" s="83"/>
      <c r="Y45" s="83"/>
      <c r="Z45" s="83"/>
      <c r="AA45" s="52"/>
    </row>
    <row r="46" spans="1:27" ht="15" customHeight="1" x14ac:dyDescent="0.25">
      <c r="A46" s="53" t="s">
        <v>41</v>
      </c>
      <c r="B46" s="53" t="s">
        <v>41</v>
      </c>
      <c r="C46" s="42" t="s">
        <v>42</v>
      </c>
      <c r="D46" s="71"/>
      <c r="E46" s="78" t="s">
        <v>71</v>
      </c>
      <c r="F46" s="78" t="s">
        <v>67</v>
      </c>
      <c r="G46" s="45">
        <v>5</v>
      </c>
      <c r="H46" s="79" t="s">
        <v>73</v>
      </c>
      <c r="I46" s="79" t="s">
        <v>73</v>
      </c>
      <c r="J46" s="79" t="s">
        <v>73</v>
      </c>
      <c r="K46" s="79" t="s">
        <v>73</v>
      </c>
      <c r="L46" s="47" t="s">
        <v>38</v>
      </c>
      <c r="M46" s="47" t="s">
        <v>38</v>
      </c>
      <c r="N46" s="47" t="s">
        <v>38</v>
      </c>
      <c r="O46" s="47" t="s">
        <v>38</v>
      </c>
      <c r="P46" s="48" t="s">
        <v>38</v>
      </c>
      <c r="Q46" s="49"/>
      <c r="R46" s="49"/>
      <c r="S46" s="50"/>
      <c r="T46" s="80"/>
      <c r="U46" s="49"/>
      <c r="V46" s="81"/>
      <c r="W46" s="82"/>
      <c r="X46" s="83"/>
      <c r="Y46" s="83"/>
      <c r="Z46" s="83"/>
      <c r="AA46" s="52"/>
    </row>
    <row r="47" spans="1:27" ht="15" customHeight="1" x14ac:dyDescent="0.3">
      <c r="A47" s="40" t="s">
        <v>43</v>
      </c>
      <c r="B47" s="84" t="s">
        <v>74</v>
      </c>
      <c r="C47" s="42" t="s">
        <v>42</v>
      </c>
      <c r="D47" s="70" t="s">
        <v>45</v>
      </c>
      <c r="E47" s="78" t="s">
        <v>71</v>
      </c>
      <c r="F47" s="78" t="s">
        <v>67</v>
      </c>
      <c r="G47" s="45">
        <v>5</v>
      </c>
      <c r="H47" s="79" t="s">
        <v>73</v>
      </c>
      <c r="I47" s="79">
        <v>1.8</v>
      </c>
      <c r="J47" s="79" t="s">
        <v>73</v>
      </c>
      <c r="K47" s="79" t="s">
        <v>75</v>
      </c>
      <c r="L47" s="47" t="s">
        <v>38</v>
      </c>
      <c r="M47" s="47" t="s">
        <v>38</v>
      </c>
      <c r="N47" s="47" t="s">
        <v>38</v>
      </c>
      <c r="O47" s="47" t="s">
        <v>38</v>
      </c>
      <c r="P47" s="48" t="s">
        <v>38</v>
      </c>
      <c r="R47" s="52"/>
      <c r="S47" s="50"/>
      <c r="T47" s="49"/>
      <c r="U47" s="49"/>
      <c r="V47" s="81"/>
      <c r="W47" s="83"/>
      <c r="X47" s="83"/>
      <c r="Y47" s="83"/>
      <c r="Z47" s="83"/>
      <c r="AA47" s="52"/>
    </row>
    <row r="48" spans="1:27" ht="15" customHeight="1" x14ac:dyDescent="0.3">
      <c r="A48" s="40" t="s">
        <v>46</v>
      </c>
      <c r="B48" s="58" t="s">
        <v>47</v>
      </c>
      <c r="C48" s="42" t="s">
        <v>34</v>
      </c>
      <c r="D48" s="43" t="s">
        <v>35</v>
      </c>
      <c r="E48" s="85" t="s">
        <v>76</v>
      </c>
      <c r="F48" s="85" t="s">
        <v>77</v>
      </c>
      <c r="G48" s="45">
        <v>1</v>
      </c>
      <c r="H48" s="73">
        <v>4.28</v>
      </c>
      <c r="I48" s="73">
        <v>4.28</v>
      </c>
      <c r="J48" s="73">
        <v>4.28</v>
      </c>
      <c r="K48" s="73">
        <v>4.28</v>
      </c>
      <c r="L48" s="47" t="s">
        <v>38</v>
      </c>
      <c r="M48" s="47" t="s">
        <v>38</v>
      </c>
      <c r="N48" s="47" t="s">
        <v>38</v>
      </c>
      <c r="O48" s="47" t="s">
        <v>38</v>
      </c>
      <c r="P48" s="48" t="s">
        <v>38</v>
      </c>
      <c r="Q48" s="86"/>
      <c r="R48" s="52"/>
      <c r="S48" s="55"/>
      <c r="T48" s="80"/>
      <c r="U48" s="80"/>
      <c r="V48" s="81"/>
      <c r="W48" s="82"/>
      <c r="X48" s="82"/>
      <c r="Y48" s="82"/>
      <c r="Z48" s="82"/>
      <c r="AA48" s="52"/>
    </row>
    <row r="49" spans="1:27" ht="15" customHeight="1" x14ac:dyDescent="0.3">
      <c r="A49" s="40" t="s">
        <v>52</v>
      </c>
      <c r="B49" s="61" t="s">
        <v>53</v>
      </c>
      <c r="C49" s="42" t="s">
        <v>34</v>
      </c>
      <c r="D49" s="43" t="s">
        <v>35</v>
      </c>
      <c r="E49" s="85" t="s">
        <v>76</v>
      </c>
      <c r="F49" s="85" t="s">
        <v>77</v>
      </c>
      <c r="G49" s="45">
        <v>1</v>
      </c>
      <c r="H49" s="46" t="s">
        <v>78</v>
      </c>
      <c r="I49" s="46" t="s">
        <v>78</v>
      </c>
      <c r="J49" s="46" t="s">
        <v>78</v>
      </c>
      <c r="K49" s="46" t="s">
        <v>78</v>
      </c>
      <c r="L49" s="47" t="s">
        <v>38</v>
      </c>
      <c r="M49" s="47" t="s">
        <v>38</v>
      </c>
      <c r="N49" s="47" t="s">
        <v>38</v>
      </c>
      <c r="O49" s="47" t="s">
        <v>38</v>
      </c>
      <c r="P49" s="48" t="s">
        <v>38</v>
      </c>
      <c r="R49" s="52"/>
      <c r="S49" s="55"/>
      <c r="T49" s="80"/>
      <c r="U49" s="49"/>
      <c r="V49" s="81"/>
      <c r="W49" s="87"/>
      <c r="X49" s="87"/>
      <c r="Y49" s="87"/>
      <c r="Z49" s="87"/>
      <c r="AA49" s="52"/>
    </row>
    <row r="50" spans="1:27" ht="15" customHeight="1" x14ac:dyDescent="0.3">
      <c r="A50" s="53" t="s">
        <v>50</v>
      </c>
      <c r="B50" s="61" t="s">
        <v>51</v>
      </c>
      <c r="C50" s="42" t="s">
        <v>34</v>
      </c>
      <c r="D50" s="43" t="s">
        <v>35</v>
      </c>
      <c r="E50" s="85" t="s">
        <v>76</v>
      </c>
      <c r="F50" s="85" t="s">
        <v>77</v>
      </c>
      <c r="G50" s="45">
        <v>1</v>
      </c>
      <c r="H50" s="73">
        <v>4.78</v>
      </c>
      <c r="I50" s="73">
        <v>4.78</v>
      </c>
      <c r="J50" s="73">
        <v>4.78</v>
      </c>
      <c r="K50" s="73">
        <v>4.78</v>
      </c>
      <c r="L50" s="47" t="s">
        <v>38</v>
      </c>
      <c r="M50" s="47" t="s">
        <v>38</v>
      </c>
      <c r="N50" s="47" t="s">
        <v>38</v>
      </c>
      <c r="O50" s="47" t="s">
        <v>38</v>
      </c>
      <c r="P50" s="48" t="s">
        <v>38</v>
      </c>
      <c r="R50" s="52"/>
      <c r="S50" s="55"/>
      <c r="T50" s="80"/>
      <c r="U50" s="49"/>
      <c r="V50" s="81"/>
      <c r="W50" s="87"/>
      <c r="X50" s="87"/>
      <c r="Y50" s="87"/>
      <c r="Z50" s="87"/>
      <c r="AA50" s="52"/>
    </row>
    <row r="51" spans="1:27" ht="15" customHeight="1" x14ac:dyDescent="0.3">
      <c r="A51" s="40" t="s">
        <v>54</v>
      </c>
      <c r="B51" s="62" t="s">
        <v>54</v>
      </c>
      <c r="C51" s="42" t="s">
        <v>54</v>
      </c>
      <c r="D51" s="42" t="s">
        <v>54</v>
      </c>
      <c r="E51" s="85" t="s">
        <v>71</v>
      </c>
      <c r="F51" s="78" t="s">
        <v>67</v>
      </c>
      <c r="G51" s="45">
        <v>5</v>
      </c>
      <c r="H51" s="73">
        <v>7.1</v>
      </c>
      <c r="I51" s="73">
        <v>7.29</v>
      </c>
      <c r="J51" s="73">
        <v>7.36</v>
      </c>
      <c r="K51" s="73">
        <v>7.42</v>
      </c>
      <c r="L51" s="47" t="s">
        <v>38</v>
      </c>
      <c r="M51" s="47" t="s">
        <v>38</v>
      </c>
      <c r="N51" s="88" t="s">
        <v>55</v>
      </c>
      <c r="O51" s="89" t="str">
        <f>TEXT(H51,"0.0")&amp;" - "&amp;TEXT(K51,"0.00")</f>
        <v>7.1 - 7.42</v>
      </c>
      <c r="P51" s="48" t="str">
        <f>IF(AND(H51&gt;=6.5,K51&lt;=8.5),"Yes","No")</f>
        <v>Yes</v>
      </c>
      <c r="R51" s="52"/>
      <c r="S51" s="55"/>
      <c r="T51" s="80"/>
      <c r="U51" s="80"/>
      <c r="V51" s="81"/>
      <c r="W51" s="87"/>
      <c r="X51" s="87"/>
      <c r="Y51" s="87"/>
      <c r="Z51" s="87"/>
      <c r="AA51" s="52"/>
    </row>
    <row r="52" spans="1:27" ht="15" customHeight="1" x14ac:dyDescent="0.3">
      <c r="A52" s="40" t="s">
        <v>56</v>
      </c>
      <c r="B52" s="64" t="s">
        <v>57</v>
      </c>
      <c r="C52" s="42" t="s">
        <v>34</v>
      </c>
      <c r="D52" s="43" t="s">
        <v>35</v>
      </c>
      <c r="E52" s="85" t="s">
        <v>76</v>
      </c>
      <c r="F52" s="85" t="s">
        <v>77</v>
      </c>
      <c r="G52" s="45">
        <v>1</v>
      </c>
      <c r="H52" s="46">
        <v>0.30599999999999999</v>
      </c>
      <c r="I52" s="46">
        <v>0.30599999999999999</v>
      </c>
      <c r="J52" s="46">
        <v>0.30599999999999999</v>
      </c>
      <c r="K52" s="46">
        <v>0.30599999999999999</v>
      </c>
      <c r="L52" s="90" t="s">
        <v>38</v>
      </c>
      <c r="M52" s="47" t="s">
        <v>38</v>
      </c>
      <c r="N52" s="47" t="s">
        <v>38</v>
      </c>
      <c r="O52" s="47" t="s">
        <v>38</v>
      </c>
      <c r="P52" s="48" t="s">
        <v>38</v>
      </c>
      <c r="R52" s="52"/>
      <c r="S52" s="55"/>
      <c r="T52" s="80"/>
      <c r="U52" s="80"/>
      <c r="V52" s="81"/>
      <c r="W52" s="81"/>
      <c r="X52" s="81"/>
      <c r="Y52" s="81"/>
      <c r="Z52" s="81"/>
      <c r="AA52" s="52"/>
    </row>
    <row r="53" spans="1:27" ht="15" customHeight="1" x14ac:dyDescent="0.3">
      <c r="A53" s="40" t="s">
        <v>48</v>
      </c>
      <c r="B53" s="59" t="s">
        <v>49</v>
      </c>
      <c r="C53" s="42" t="s">
        <v>34</v>
      </c>
      <c r="D53" s="43" t="s">
        <v>35</v>
      </c>
      <c r="E53" s="85" t="s">
        <v>76</v>
      </c>
      <c r="F53" s="85" t="s">
        <v>77</v>
      </c>
      <c r="G53" s="45">
        <v>1</v>
      </c>
      <c r="H53" s="91">
        <v>0.5</v>
      </c>
      <c r="I53" s="91">
        <v>0.5</v>
      </c>
      <c r="J53" s="91">
        <v>0.5</v>
      </c>
      <c r="K53" s="91">
        <v>0.5</v>
      </c>
      <c r="L53" s="47" t="s">
        <v>38</v>
      </c>
      <c r="M53" s="47" t="s">
        <v>38</v>
      </c>
      <c r="N53" s="47" t="s">
        <v>38</v>
      </c>
      <c r="O53" s="47" t="s">
        <v>38</v>
      </c>
      <c r="P53" s="48" t="s">
        <v>38</v>
      </c>
      <c r="R53" s="52"/>
      <c r="S53" s="55"/>
      <c r="T53" s="80"/>
      <c r="U53" s="49"/>
      <c r="V53" s="81"/>
      <c r="W53" s="81"/>
      <c r="X53" s="81"/>
      <c r="Y53" s="81"/>
      <c r="Z53" s="81"/>
      <c r="AA53" s="52"/>
    </row>
    <row r="54" spans="1:27" ht="15" customHeight="1" x14ac:dyDescent="0.3">
      <c r="A54" s="40" t="s">
        <v>58</v>
      </c>
      <c r="B54" s="65" t="s">
        <v>79</v>
      </c>
      <c r="C54" s="42" t="s">
        <v>34</v>
      </c>
      <c r="D54" s="43" t="s">
        <v>35</v>
      </c>
      <c r="E54" s="85" t="s">
        <v>71</v>
      </c>
      <c r="F54" s="78" t="s">
        <v>67</v>
      </c>
      <c r="G54" s="45">
        <v>5</v>
      </c>
      <c r="H54" s="79" t="s">
        <v>73</v>
      </c>
      <c r="I54" s="79">
        <v>1.4</v>
      </c>
      <c r="J54" s="79">
        <v>1</v>
      </c>
      <c r="K54" s="79">
        <v>2</v>
      </c>
      <c r="L54" s="47" t="s">
        <v>38</v>
      </c>
      <c r="M54" s="47" t="s">
        <v>38</v>
      </c>
      <c r="N54" s="47" t="s">
        <v>38</v>
      </c>
      <c r="O54" s="47" t="s">
        <v>38</v>
      </c>
      <c r="P54" s="48" t="s">
        <v>38</v>
      </c>
      <c r="R54" s="52"/>
      <c r="S54" s="55"/>
      <c r="T54" s="80"/>
      <c r="U54" s="80"/>
      <c r="V54" s="81"/>
      <c r="W54" s="83"/>
      <c r="X54" s="83"/>
      <c r="Y54" s="83"/>
      <c r="Z54" s="83"/>
      <c r="AA54" s="52"/>
    </row>
    <row r="55" spans="1:27" x14ac:dyDescent="0.25">
      <c r="E55" s="74"/>
      <c r="F55" s="74"/>
      <c r="G55" s="74"/>
      <c r="H55" s="92"/>
      <c r="I55" s="93"/>
      <c r="J55" s="93"/>
      <c r="K55" s="93"/>
      <c r="L55" s="94"/>
      <c r="M55" s="74"/>
      <c r="N55" s="74"/>
      <c r="O55" s="74"/>
      <c r="P55" s="74"/>
      <c r="R55" s="52"/>
      <c r="S55" s="55"/>
      <c r="T55" s="80"/>
      <c r="U55" s="49"/>
      <c r="V55" s="52"/>
      <c r="W55" s="52"/>
      <c r="X55" s="52"/>
      <c r="Y55" s="52"/>
      <c r="Z55" s="52"/>
      <c r="AA55" s="52"/>
    </row>
    <row r="56" spans="1:27" x14ac:dyDescent="0.25">
      <c r="A56" s="55"/>
      <c r="B56" s="50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x14ac:dyDescent="0.25">
      <c r="J57" s="95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x14ac:dyDescent="0.25">
      <c r="A58" s="12" t="s">
        <v>80</v>
      </c>
      <c r="B58" s="12"/>
      <c r="C58" s="13" t="s">
        <v>81</v>
      </c>
      <c r="D58" s="14"/>
      <c r="E58" s="68"/>
      <c r="F58" s="68"/>
      <c r="G58" s="68"/>
      <c r="H58" s="15"/>
      <c r="I58" s="15"/>
      <c r="J58" s="16"/>
      <c r="K58" s="16"/>
      <c r="L58" s="16"/>
      <c r="M58" s="16"/>
      <c r="N58" s="16"/>
      <c r="O58" s="16"/>
      <c r="P58" s="17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x14ac:dyDescent="0.25">
      <c r="A59" s="18" t="s">
        <v>82</v>
      </c>
      <c r="B59" s="18"/>
      <c r="C59" s="18"/>
      <c r="D59" s="19"/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21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x14ac:dyDescent="0.25">
      <c r="A60" s="12"/>
      <c r="B60" s="12"/>
      <c r="C60" s="24"/>
      <c r="D60" s="24"/>
      <c r="E60" s="24"/>
      <c r="F60" s="24"/>
      <c r="G60" s="25" t="s">
        <v>83</v>
      </c>
      <c r="H60" s="27" t="s">
        <v>13</v>
      </c>
      <c r="I60" s="27"/>
      <c r="J60" s="28"/>
      <c r="K60" s="28"/>
      <c r="L60" s="28"/>
      <c r="M60" s="28"/>
      <c r="N60" s="28"/>
      <c r="O60" s="28"/>
      <c r="P60" s="29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x14ac:dyDescent="0.25">
      <c r="A61" s="18"/>
      <c r="B61" s="18"/>
      <c r="C61" s="30"/>
      <c r="D61" s="30"/>
      <c r="E61" s="30"/>
      <c r="F61" s="30"/>
      <c r="G61" s="31"/>
      <c r="H61" s="32" t="s">
        <v>14</v>
      </c>
      <c r="I61" s="33"/>
      <c r="J61" s="33"/>
      <c r="K61" s="34"/>
      <c r="L61" s="34"/>
      <c r="M61" s="34"/>
      <c r="N61" s="34"/>
      <c r="O61" s="34"/>
      <c r="P61" s="35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ht="12.75" customHeight="1" x14ac:dyDescent="0.25">
      <c r="A62" s="18"/>
      <c r="B62" s="18"/>
      <c r="C62" s="30" t="s">
        <v>15</v>
      </c>
      <c r="D62" s="18"/>
      <c r="E62" s="18" t="s">
        <v>16</v>
      </c>
      <c r="F62" s="18"/>
      <c r="G62" s="31"/>
      <c r="H62" s="24"/>
      <c r="I62" s="36" t="s">
        <v>17</v>
      </c>
      <c r="J62" s="12" t="s">
        <v>18</v>
      </c>
      <c r="K62" s="24"/>
      <c r="L62" s="12" t="s">
        <v>19</v>
      </c>
      <c r="M62" s="12" t="s">
        <v>20</v>
      </c>
      <c r="N62" s="12" t="s">
        <v>21</v>
      </c>
      <c r="O62" s="12" t="s">
        <v>21</v>
      </c>
      <c r="P62" s="24" t="s">
        <v>22</v>
      </c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x14ac:dyDescent="0.25">
      <c r="A63" s="37" t="s">
        <v>23</v>
      </c>
      <c r="B63" s="37"/>
      <c r="C63" s="38" t="s">
        <v>24</v>
      </c>
      <c r="D63" s="37"/>
      <c r="E63" s="37" t="s">
        <v>25</v>
      </c>
      <c r="F63" s="37"/>
      <c r="G63" s="39"/>
      <c r="H63" s="38" t="s">
        <v>26</v>
      </c>
      <c r="I63" s="38" t="s">
        <v>27</v>
      </c>
      <c r="J63" s="38" t="s">
        <v>27</v>
      </c>
      <c r="K63" s="38" t="s">
        <v>28</v>
      </c>
      <c r="L63" s="37" t="s">
        <v>29</v>
      </c>
      <c r="M63" s="37" t="s">
        <v>30</v>
      </c>
      <c r="N63" s="37" t="s">
        <v>29</v>
      </c>
      <c r="O63" s="37" t="s">
        <v>30</v>
      </c>
      <c r="P63" s="38" t="s">
        <v>31</v>
      </c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ht="15" customHeight="1" x14ac:dyDescent="0.3">
      <c r="A64" s="40" t="s">
        <v>32</v>
      </c>
      <c r="B64" s="77" t="s">
        <v>33</v>
      </c>
      <c r="C64" s="70" t="s">
        <v>34</v>
      </c>
      <c r="D64" s="71" t="s">
        <v>35</v>
      </c>
      <c r="E64" s="44" t="s">
        <v>36</v>
      </c>
      <c r="F64" s="44"/>
      <c r="G64" s="45" t="s">
        <v>37</v>
      </c>
      <c r="H64" s="46" t="s">
        <v>37</v>
      </c>
      <c r="I64" s="46" t="s">
        <v>37</v>
      </c>
      <c r="J64" s="46" t="s">
        <v>37</v>
      </c>
      <c r="K64" s="46" t="s">
        <v>37</v>
      </c>
      <c r="L64" s="47" t="s">
        <v>38</v>
      </c>
      <c r="M64" s="47" t="s">
        <v>38</v>
      </c>
      <c r="N64" s="47" t="s">
        <v>38</v>
      </c>
      <c r="O64" s="47" t="s">
        <v>38</v>
      </c>
      <c r="P64" s="48" t="s">
        <v>38</v>
      </c>
      <c r="Q64" s="49"/>
      <c r="R64" s="49"/>
      <c r="S64" s="56"/>
      <c r="T64" s="52"/>
      <c r="U64" s="52"/>
      <c r="V64" s="52"/>
      <c r="W64" s="52"/>
      <c r="X64" s="52"/>
      <c r="Y64" s="52"/>
      <c r="Z64" s="52"/>
      <c r="AA64" s="52"/>
    </row>
    <row r="65" spans="1:27" ht="15" customHeight="1" x14ac:dyDescent="0.25">
      <c r="A65" s="53" t="s">
        <v>41</v>
      </c>
      <c r="B65" s="53" t="s">
        <v>41</v>
      </c>
      <c r="C65" s="42" t="s">
        <v>42</v>
      </c>
      <c r="D65" s="71"/>
      <c r="E65" s="44" t="s">
        <v>36</v>
      </c>
      <c r="F65" s="44"/>
      <c r="G65" s="45" t="s">
        <v>37</v>
      </c>
      <c r="H65" s="46" t="s">
        <v>37</v>
      </c>
      <c r="I65" s="46" t="s">
        <v>37</v>
      </c>
      <c r="J65" s="46" t="s">
        <v>37</v>
      </c>
      <c r="K65" s="46" t="s">
        <v>37</v>
      </c>
      <c r="L65" s="47" t="s">
        <v>38</v>
      </c>
      <c r="M65" s="47" t="s">
        <v>38</v>
      </c>
      <c r="N65" s="47" t="s">
        <v>38</v>
      </c>
      <c r="O65" s="47" t="s">
        <v>38</v>
      </c>
      <c r="P65" s="48" t="s">
        <v>38</v>
      </c>
      <c r="Q65" s="49"/>
      <c r="R65" s="49"/>
      <c r="S65" s="56"/>
      <c r="T65" s="52"/>
      <c r="U65" s="52"/>
      <c r="V65" s="52"/>
      <c r="W65" s="52"/>
      <c r="X65" s="52"/>
      <c r="Y65" s="52"/>
      <c r="Z65" s="52"/>
      <c r="AA65" s="52"/>
    </row>
    <row r="66" spans="1:27" ht="15" customHeight="1" x14ac:dyDescent="0.3">
      <c r="A66" s="53" t="s">
        <v>43</v>
      </c>
      <c r="B66" s="84" t="s">
        <v>84</v>
      </c>
      <c r="C66" s="70" t="s">
        <v>42</v>
      </c>
      <c r="D66" s="70" t="s">
        <v>45</v>
      </c>
      <c r="E66" s="44" t="s">
        <v>36</v>
      </c>
      <c r="F66" s="44"/>
      <c r="G66" s="45" t="s">
        <v>37</v>
      </c>
      <c r="H66" s="46" t="s">
        <v>37</v>
      </c>
      <c r="I66" s="46" t="s">
        <v>37</v>
      </c>
      <c r="J66" s="46" t="s">
        <v>37</v>
      </c>
      <c r="K66" s="46" t="s">
        <v>37</v>
      </c>
      <c r="L66" s="47" t="s">
        <v>38</v>
      </c>
      <c r="M66" s="47" t="s">
        <v>38</v>
      </c>
      <c r="N66" s="47" t="s">
        <v>38</v>
      </c>
      <c r="O66" s="47" t="s">
        <v>38</v>
      </c>
      <c r="P66" s="48" t="s">
        <v>38</v>
      </c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ht="15" customHeight="1" x14ac:dyDescent="0.3">
      <c r="A67" s="40" t="s">
        <v>46</v>
      </c>
      <c r="B67" s="96" t="s">
        <v>47</v>
      </c>
      <c r="C67" s="42" t="s">
        <v>34</v>
      </c>
      <c r="D67" s="71" t="s">
        <v>35</v>
      </c>
      <c r="E67" s="44" t="s">
        <v>36</v>
      </c>
      <c r="F67" s="44"/>
      <c r="G67" s="45" t="s">
        <v>37</v>
      </c>
      <c r="H67" s="46" t="s">
        <v>37</v>
      </c>
      <c r="I67" s="46" t="s">
        <v>37</v>
      </c>
      <c r="J67" s="46" t="s">
        <v>37</v>
      </c>
      <c r="K67" s="46" t="s">
        <v>37</v>
      </c>
      <c r="L67" s="47" t="s">
        <v>38</v>
      </c>
      <c r="M67" s="47" t="s">
        <v>38</v>
      </c>
      <c r="N67" s="47" t="s">
        <v>38</v>
      </c>
      <c r="O67" s="47" t="s">
        <v>38</v>
      </c>
      <c r="P67" s="48" t="s">
        <v>38</v>
      </c>
      <c r="R67" s="97"/>
      <c r="S67" s="52"/>
      <c r="T67" s="52"/>
      <c r="U67" s="52"/>
      <c r="V67" s="52"/>
      <c r="W67" s="52"/>
      <c r="X67" s="52"/>
      <c r="Y67" s="52"/>
      <c r="Z67" s="52"/>
      <c r="AA67" s="52"/>
    </row>
    <row r="68" spans="1:27" ht="15" customHeight="1" x14ac:dyDescent="0.3">
      <c r="A68" s="40" t="s">
        <v>52</v>
      </c>
      <c r="B68" s="98" t="s">
        <v>53</v>
      </c>
      <c r="C68" s="70" t="s">
        <v>34</v>
      </c>
      <c r="D68" s="71" t="s">
        <v>35</v>
      </c>
      <c r="E68" s="44" t="s">
        <v>36</v>
      </c>
      <c r="F68" s="44"/>
      <c r="G68" s="45" t="s">
        <v>37</v>
      </c>
      <c r="H68" s="46" t="s">
        <v>37</v>
      </c>
      <c r="I68" s="46" t="s">
        <v>37</v>
      </c>
      <c r="J68" s="46" t="s">
        <v>37</v>
      </c>
      <c r="K68" s="46" t="s">
        <v>37</v>
      </c>
      <c r="L68" s="47" t="s">
        <v>38</v>
      </c>
      <c r="M68" s="47" t="s">
        <v>38</v>
      </c>
      <c r="N68" s="47" t="s">
        <v>38</v>
      </c>
      <c r="O68" s="47" t="s">
        <v>38</v>
      </c>
      <c r="P68" s="48" t="s">
        <v>38</v>
      </c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ht="15" customHeight="1" x14ac:dyDescent="0.3">
      <c r="A69" s="53" t="s">
        <v>54</v>
      </c>
      <c r="B69" s="99" t="s">
        <v>54</v>
      </c>
      <c r="C69" s="70" t="s">
        <v>54</v>
      </c>
      <c r="D69" s="70" t="s">
        <v>54</v>
      </c>
      <c r="E69" s="44" t="s">
        <v>36</v>
      </c>
      <c r="F69" s="44"/>
      <c r="G69" s="45" t="s">
        <v>37</v>
      </c>
      <c r="H69" s="46" t="s">
        <v>37</v>
      </c>
      <c r="I69" s="46" t="s">
        <v>37</v>
      </c>
      <c r="J69" s="46" t="s">
        <v>37</v>
      </c>
      <c r="K69" s="46" t="s">
        <v>37</v>
      </c>
      <c r="L69" s="47" t="s">
        <v>38</v>
      </c>
      <c r="M69" s="47" t="s">
        <v>38</v>
      </c>
      <c r="N69" s="47" t="s">
        <v>38</v>
      </c>
      <c r="O69" s="47" t="s">
        <v>38</v>
      </c>
      <c r="P69" s="48" t="s">
        <v>38</v>
      </c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ht="15" customHeight="1" x14ac:dyDescent="0.3">
      <c r="A70" s="40" t="s">
        <v>56</v>
      </c>
      <c r="B70" s="100" t="s">
        <v>57</v>
      </c>
      <c r="C70" s="70" t="s">
        <v>34</v>
      </c>
      <c r="D70" s="71" t="s">
        <v>35</v>
      </c>
      <c r="E70" s="44" t="s">
        <v>36</v>
      </c>
      <c r="F70" s="44"/>
      <c r="G70" s="45" t="s">
        <v>37</v>
      </c>
      <c r="H70" s="46" t="s">
        <v>37</v>
      </c>
      <c r="I70" s="46" t="s">
        <v>37</v>
      </c>
      <c r="J70" s="46" t="s">
        <v>37</v>
      </c>
      <c r="K70" s="46" t="s">
        <v>37</v>
      </c>
      <c r="L70" s="47" t="s">
        <v>38</v>
      </c>
      <c r="M70" s="47" t="s">
        <v>38</v>
      </c>
      <c r="N70" s="47" t="s">
        <v>38</v>
      </c>
      <c r="O70" s="47" t="s">
        <v>38</v>
      </c>
      <c r="P70" s="48" t="s">
        <v>38</v>
      </c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ht="15" customHeight="1" x14ac:dyDescent="0.3">
      <c r="A71" s="53" t="s">
        <v>48</v>
      </c>
      <c r="B71" s="101" t="s">
        <v>49</v>
      </c>
      <c r="C71" s="70" t="s">
        <v>34</v>
      </c>
      <c r="D71" s="71" t="s">
        <v>35</v>
      </c>
      <c r="E71" s="44" t="s">
        <v>36</v>
      </c>
      <c r="F71" s="44"/>
      <c r="G71" s="45" t="s">
        <v>37</v>
      </c>
      <c r="H71" s="46" t="s">
        <v>37</v>
      </c>
      <c r="I71" s="46" t="s">
        <v>37</v>
      </c>
      <c r="J71" s="46" t="s">
        <v>37</v>
      </c>
      <c r="K71" s="46" t="s">
        <v>37</v>
      </c>
      <c r="L71" s="47" t="s">
        <v>38</v>
      </c>
      <c r="M71" s="47" t="s">
        <v>38</v>
      </c>
      <c r="N71" s="47" t="s">
        <v>38</v>
      </c>
      <c r="O71" s="47" t="s">
        <v>38</v>
      </c>
      <c r="P71" s="48" t="s">
        <v>38</v>
      </c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ht="15" customHeight="1" x14ac:dyDescent="0.3">
      <c r="A72" s="40" t="s">
        <v>58</v>
      </c>
      <c r="B72" s="102" t="s">
        <v>59</v>
      </c>
      <c r="C72" s="70" t="s">
        <v>34</v>
      </c>
      <c r="D72" s="71" t="s">
        <v>35</v>
      </c>
      <c r="E72" s="103" t="s">
        <v>36</v>
      </c>
      <c r="F72" s="103"/>
      <c r="G72" s="45" t="s">
        <v>37</v>
      </c>
      <c r="H72" s="46" t="s">
        <v>37</v>
      </c>
      <c r="I72" s="46" t="s">
        <v>37</v>
      </c>
      <c r="J72" s="46" t="s">
        <v>37</v>
      </c>
      <c r="K72" s="46" t="s">
        <v>37</v>
      </c>
      <c r="L72" s="47" t="s">
        <v>38</v>
      </c>
      <c r="M72" s="47" t="s">
        <v>38</v>
      </c>
      <c r="N72" s="47" t="s">
        <v>38</v>
      </c>
      <c r="O72" s="47" t="s">
        <v>38</v>
      </c>
      <c r="P72" s="48" t="s">
        <v>38</v>
      </c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x14ac:dyDescent="0.25">
      <c r="A73" s="66" t="s">
        <v>85</v>
      </c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x14ac:dyDescent="0.25">
      <c r="A74" s="66"/>
      <c r="B74" s="66"/>
      <c r="E74" s="74"/>
      <c r="F74" s="74"/>
      <c r="G74" s="52"/>
      <c r="H74" s="52"/>
      <c r="I74" s="52"/>
      <c r="J74" s="52"/>
      <c r="K74" s="52"/>
      <c r="L74" s="52"/>
      <c r="M74" s="52"/>
      <c r="N74" s="74"/>
      <c r="O74" s="74"/>
      <c r="P74" s="74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x14ac:dyDescent="0.25">
      <c r="A75" s="66"/>
      <c r="B75" s="66"/>
      <c r="E75" s="74"/>
      <c r="F75" s="74"/>
      <c r="G75" s="52"/>
      <c r="H75" s="52"/>
      <c r="I75" s="52"/>
      <c r="J75" s="52"/>
      <c r="K75" s="52"/>
      <c r="L75" s="52"/>
      <c r="M75" s="52"/>
      <c r="N75" s="74"/>
      <c r="O75" s="74"/>
      <c r="P75" s="74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x14ac:dyDescent="0.25">
      <c r="A76" s="104" t="s">
        <v>86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x14ac:dyDescent="0.25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x14ac:dyDescent="0.25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x14ac:dyDescent="0.25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x14ac:dyDescent="0.25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16" x14ac:dyDescent="0.25">
      <c r="E81" s="74"/>
      <c r="F81" s="74"/>
      <c r="G81" s="52"/>
      <c r="H81" s="52"/>
      <c r="I81" s="52"/>
      <c r="J81" s="52"/>
      <c r="K81" s="52"/>
      <c r="L81" s="52"/>
      <c r="M81" s="52"/>
      <c r="N81" s="74"/>
      <c r="O81" s="74"/>
      <c r="P81" s="74"/>
    </row>
    <row r="82" spans="1:16" ht="15.6" x14ac:dyDescent="0.3">
      <c r="A82" s="11" t="s">
        <v>87</v>
      </c>
      <c r="D82" s="105">
        <v>96</v>
      </c>
      <c r="G82" s="106"/>
      <c r="K82" s="52"/>
      <c r="L82" s="52"/>
      <c r="M82" s="52"/>
      <c r="N82" s="74"/>
      <c r="O82" s="74"/>
      <c r="P82" s="74"/>
    </row>
    <row r="83" spans="1:16" ht="12.75" customHeight="1" x14ac:dyDescent="0.25">
      <c r="A83" s="26" t="s">
        <v>13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107"/>
    </row>
    <row r="84" spans="1:16" x14ac:dyDescent="0.25">
      <c r="A84" s="32" t="s">
        <v>14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108"/>
    </row>
    <row r="85" spans="1:16" x14ac:dyDescent="0.25">
      <c r="A85" s="109" t="s">
        <v>88</v>
      </c>
      <c r="B85" s="109"/>
      <c r="C85" s="109"/>
      <c r="D85" s="30" t="s">
        <v>89</v>
      </c>
      <c r="E85" s="30" t="s">
        <v>15</v>
      </c>
      <c r="F85" s="18"/>
      <c r="G85" s="18" t="s">
        <v>16</v>
      </c>
      <c r="H85" s="110" t="s">
        <v>90</v>
      </c>
      <c r="I85" s="111"/>
      <c r="J85" s="112" t="s">
        <v>91</v>
      </c>
      <c r="K85" s="112" t="s">
        <v>17</v>
      </c>
      <c r="L85" s="112" t="s">
        <v>28</v>
      </c>
      <c r="M85" s="113" t="s">
        <v>92</v>
      </c>
      <c r="N85" s="114" t="s">
        <v>93</v>
      </c>
    </row>
    <row r="86" spans="1:16" x14ac:dyDescent="0.25">
      <c r="A86" s="115"/>
      <c r="B86" s="115"/>
      <c r="C86" s="115"/>
      <c r="D86" s="38"/>
      <c r="E86" s="38" t="s">
        <v>24</v>
      </c>
      <c r="F86" s="37"/>
      <c r="G86" s="37" t="s">
        <v>25</v>
      </c>
      <c r="H86" s="110"/>
      <c r="I86" s="111"/>
      <c r="J86" s="116"/>
      <c r="K86" s="116"/>
      <c r="L86" s="116"/>
      <c r="M86" s="117" t="s">
        <v>29</v>
      </c>
      <c r="N86" s="118"/>
    </row>
    <row r="87" spans="1:16" x14ac:dyDescent="0.25">
      <c r="A87" s="119" t="s">
        <v>94</v>
      </c>
      <c r="B87" s="120"/>
      <c r="C87" s="121"/>
      <c r="D87" s="122">
        <v>5</v>
      </c>
      <c r="E87" s="70" t="s">
        <v>95</v>
      </c>
      <c r="F87" s="122">
        <v>0</v>
      </c>
      <c r="G87" s="44" t="s">
        <v>96</v>
      </c>
      <c r="H87" s="123">
        <v>30</v>
      </c>
      <c r="I87" s="123"/>
      <c r="J87" s="124">
        <v>0</v>
      </c>
      <c r="K87" s="124">
        <v>0</v>
      </c>
      <c r="L87" s="124">
        <v>0</v>
      </c>
      <c r="M87" s="125">
        <v>31104</v>
      </c>
      <c r="N87" s="48" t="str">
        <f>IF(L87&lt;=M87,"Yes","No")</f>
        <v>Yes</v>
      </c>
    </row>
    <row r="88" spans="1:16" x14ac:dyDescent="0.25">
      <c r="A88" s="119" t="s">
        <v>97</v>
      </c>
      <c r="B88" s="120"/>
      <c r="C88" s="121"/>
      <c r="D88" s="122">
        <v>9</v>
      </c>
      <c r="E88" s="70" t="s">
        <v>95</v>
      </c>
      <c r="F88" s="122">
        <v>0</v>
      </c>
      <c r="G88" s="44" t="s">
        <v>98</v>
      </c>
      <c r="H88" s="123">
        <v>30</v>
      </c>
      <c r="I88" s="123"/>
      <c r="J88" s="124">
        <v>0</v>
      </c>
      <c r="K88" s="124">
        <v>0</v>
      </c>
      <c r="L88" s="124">
        <v>0</v>
      </c>
      <c r="M88" s="126" t="s">
        <v>38</v>
      </c>
      <c r="N88" s="48" t="s">
        <v>38</v>
      </c>
    </row>
    <row r="89" spans="1:16" x14ac:dyDescent="0.25">
      <c r="A89" s="119" t="s">
        <v>99</v>
      </c>
      <c r="B89" s="120"/>
      <c r="C89" s="121"/>
      <c r="D89" s="122">
        <v>10</v>
      </c>
      <c r="E89" s="70" t="s">
        <v>95</v>
      </c>
      <c r="F89" s="122">
        <v>0</v>
      </c>
      <c r="G89" s="44" t="s">
        <v>98</v>
      </c>
      <c r="H89" s="123">
        <v>30</v>
      </c>
      <c r="I89" s="123"/>
      <c r="J89" s="124">
        <v>0</v>
      </c>
      <c r="K89" s="124">
        <v>0</v>
      </c>
      <c r="L89" s="124">
        <v>0</v>
      </c>
      <c r="M89" s="126" t="s">
        <v>38</v>
      </c>
      <c r="N89" s="48" t="s">
        <v>38</v>
      </c>
    </row>
    <row r="90" spans="1:16" ht="12.75" customHeight="1" x14ac:dyDescent="0.25">
      <c r="A90" s="119" t="s">
        <v>100</v>
      </c>
      <c r="B90" s="120"/>
      <c r="C90" s="121"/>
      <c r="D90" s="122">
        <v>14</v>
      </c>
      <c r="E90" s="70" t="s">
        <v>95</v>
      </c>
      <c r="F90" s="122">
        <v>0</v>
      </c>
      <c r="G90" s="44" t="s">
        <v>96</v>
      </c>
      <c r="H90" s="123">
        <v>30</v>
      </c>
      <c r="I90" s="123"/>
      <c r="J90" s="124">
        <v>0</v>
      </c>
      <c r="K90" s="124">
        <v>0</v>
      </c>
      <c r="L90" s="124">
        <v>0</v>
      </c>
      <c r="M90" s="125" t="s">
        <v>38</v>
      </c>
      <c r="N90" s="48" t="s">
        <v>38</v>
      </c>
    </row>
    <row r="91" spans="1:16" ht="12.75" customHeight="1" x14ac:dyDescent="0.25">
      <c r="A91" s="119" t="s">
        <v>101</v>
      </c>
      <c r="B91" s="120"/>
      <c r="C91" s="121"/>
      <c r="D91" s="122">
        <v>15</v>
      </c>
      <c r="E91" s="70" t="s">
        <v>95</v>
      </c>
      <c r="F91" s="122">
        <v>0</v>
      </c>
      <c r="G91" s="44" t="s">
        <v>96</v>
      </c>
      <c r="H91" s="123">
        <v>30</v>
      </c>
      <c r="I91" s="123"/>
      <c r="J91" s="124">
        <v>0</v>
      </c>
      <c r="K91" s="124">
        <v>0</v>
      </c>
      <c r="L91" s="124">
        <v>0</v>
      </c>
      <c r="M91" s="125" t="s">
        <v>38</v>
      </c>
      <c r="N91" s="48" t="s">
        <v>38</v>
      </c>
    </row>
    <row r="92" spans="1:16" x14ac:dyDescent="0.25">
      <c r="A92" s="119" t="s">
        <v>102</v>
      </c>
      <c r="B92" s="120"/>
      <c r="C92" s="121"/>
      <c r="D92" s="122">
        <v>7</v>
      </c>
      <c r="E92" s="70" t="s">
        <v>95</v>
      </c>
      <c r="F92" s="122">
        <v>0</v>
      </c>
      <c r="G92" s="44" t="s">
        <v>98</v>
      </c>
      <c r="H92" s="123">
        <v>30</v>
      </c>
      <c r="I92" s="123"/>
      <c r="J92" s="124">
        <v>0</v>
      </c>
      <c r="K92" s="124">
        <v>752.7</v>
      </c>
      <c r="L92" s="124">
        <v>2208</v>
      </c>
      <c r="M92" s="126" t="s">
        <v>38</v>
      </c>
      <c r="N92" s="48" t="s">
        <v>38</v>
      </c>
    </row>
    <row r="93" spans="1:16" x14ac:dyDescent="0.25">
      <c r="A93" s="119" t="s">
        <v>103</v>
      </c>
      <c r="B93" s="120"/>
      <c r="C93" s="121"/>
      <c r="D93" s="122">
        <v>8</v>
      </c>
      <c r="E93" s="70" t="s">
        <v>95</v>
      </c>
      <c r="F93" s="122">
        <v>3726</v>
      </c>
      <c r="G93" s="44" t="s">
        <v>98</v>
      </c>
      <c r="H93" s="123">
        <v>30</v>
      </c>
      <c r="I93" s="123"/>
      <c r="J93" s="124">
        <v>0</v>
      </c>
      <c r="K93" s="124">
        <v>414</v>
      </c>
      <c r="L93" s="124">
        <v>1786</v>
      </c>
      <c r="M93" s="125">
        <v>31104</v>
      </c>
      <c r="N93" s="48" t="str">
        <f>IF(L93&lt;=M93,"Yes","No")</f>
        <v>Yes</v>
      </c>
    </row>
    <row r="94" spans="1:16" ht="12.75" customHeight="1" x14ac:dyDescent="0.25">
      <c r="A94" s="119" t="s">
        <v>104</v>
      </c>
      <c r="B94" s="120"/>
      <c r="C94" s="121"/>
      <c r="D94" s="122">
        <v>13</v>
      </c>
      <c r="E94" s="70" t="s">
        <v>95</v>
      </c>
      <c r="F94" s="122">
        <v>0</v>
      </c>
      <c r="G94" s="44" t="s">
        <v>96</v>
      </c>
      <c r="H94" s="123">
        <v>30</v>
      </c>
      <c r="I94" s="123"/>
      <c r="J94" s="124">
        <v>0</v>
      </c>
      <c r="K94" s="124">
        <v>0</v>
      </c>
      <c r="L94" s="124">
        <v>0</v>
      </c>
      <c r="M94" s="126" t="s">
        <v>38</v>
      </c>
      <c r="N94" s="48" t="s">
        <v>38</v>
      </c>
    </row>
    <row r="95" spans="1:16" x14ac:dyDescent="0.25">
      <c r="A95" s="119" t="s">
        <v>105</v>
      </c>
      <c r="B95" s="120"/>
      <c r="C95" s="121"/>
      <c r="D95" s="122">
        <v>11</v>
      </c>
      <c r="E95" s="70" t="s">
        <v>95</v>
      </c>
      <c r="F95" s="122">
        <v>131.9</v>
      </c>
      <c r="G95" s="44" t="s">
        <v>98</v>
      </c>
      <c r="H95" s="123">
        <v>30</v>
      </c>
      <c r="I95" s="123"/>
      <c r="J95" s="124">
        <v>0</v>
      </c>
      <c r="K95" s="124">
        <v>20.636666666666699</v>
      </c>
      <c r="L95" s="124">
        <v>183.8</v>
      </c>
      <c r="M95" s="126" t="s">
        <v>38</v>
      </c>
      <c r="N95" s="48" t="s">
        <v>38</v>
      </c>
    </row>
    <row r="96" spans="1:16" ht="12.75" customHeight="1" x14ac:dyDescent="0.25">
      <c r="A96" s="119" t="s">
        <v>106</v>
      </c>
      <c r="B96" s="120"/>
      <c r="C96" s="121"/>
      <c r="D96" s="122">
        <v>16</v>
      </c>
      <c r="E96" s="70" t="s">
        <v>95</v>
      </c>
      <c r="F96" s="122">
        <v>3726</v>
      </c>
      <c r="G96" s="44" t="s">
        <v>98</v>
      </c>
      <c r="H96" s="123">
        <v>30</v>
      </c>
      <c r="I96" s="123"/>
      <c r="J96" s="124">
        <f>J90+J87+J91+J93+J94</f>
        <v>0</v>
      </c>
      <c r="K96" s="124">
        <f t="shared" ref="K96:L96" si="0">K90+K87+K91+K93+K94</f>
        <v>414</v>
      </c>
      <c r="L96" s="124">
        <f t="shared" si="0"/>
        <v>1786</v>
      </c>
      <c r="M96" s="126">
        <v>31104</v>
      </c>
      <c r="N96" s="48" t="str">
        <f>IF(L96&lt;=M96,"Yes","No")</f>
        <v>Yes</v>
      </c>
    </row>
    <row r="98" spans="1:1" x14ac:dyDescent="0.25">
      <c r="A98" s="66"/>
    </row>
    <row r="99" spans="1:1" x14ac:dyDescent="0.25">
      <c r="A99" s="66"/>
    </row>
  </sheetData>
  <protectedRanges>
    <protectedRange password="F31C" sqref="J3:K3 H4:H5 K4:K5" name="Logo"/>
    <protectedRange password="F31C" sqref="P1:P7" name="Logo_1"/>
  </protectedRanges>
  <mergeCells count="41">
    <mergeCell ref="A96:C96"/>
    <mergeCell ref="H96:I96"/>
    <mergeCell ref="A93:C93"/>
    <mergeCell ref="H93:I93"/>
    <mergeCell ref="A94:C94"/>
    <mergeCell ref="H94:I94"/>
    <mergeCell ref="A95:C95"/>
    <mergeCell ref="H95:I95"/>
    <mergeCell ref="A90:C90"/>
    <mergeCell ref="H90:I90"/>
    <mergeCell ref="A91:C91"/>
    <mergeCell ref="H91:I91"/>
    <mergeCell ref="A92:C92"/>
    <mergeCell ref="H92:I92"/>
    <mergeCell ref="A87:C87"/>
    <mergeCell ref="H87:I87"/>
    <mergeCell ref="A88:C88"/>
    <mergeCell ref="H88:I88"/>
    <mergeCell ref="A89:C89"/>
    <mergeCell ref="H89:I89"/>
    <mergeCell ref="A76:P80"/>
    <mergeCell ref="A83:N83"/>
    <mergeCell ref="A84:N84"/>
    <mergeCell ref="A85:C86"/>
    <mergeCell ref="H85:I86"/>
    <mergeCell ref="J85:J86"/>
    <mergeCell ref="K85:K86"/>
    <mergeCell ref="L85:L86"/>
    <mergeCell ref="N85:N86"/>
    <mergeCell ref="G41:G44"/>
    <mergeCell ref="H41:P41"/>
    <mergeCell ref="H42:P42"/>
    <mergeCell ref="G60:G63"/>
    <mergeCell ref="H60:P60"/>
    <mergeCell ref="H61:P61"/>
    <mergeCell ref="G11:G14"/>
    <mergeCell ref="H11:P11"/>
    <mergeCell ref="H12:P12"/>
    <mergeCell ref="G31:G34"/>
    <mergeCell ref="H31:P31"/>
    <mergeCell ref="H32:P32"/>
  </mergeCells>
  <conditionalFormatting sqref="F15">
    <cfRule type="expression" dxfId="28" priority="29">
      <formula>AND(OR($E15="2 times a year",$E15="Yearly",$E15="Monthly"),AND($G15&lt;&gt;1,$G15&lt;&gt;"-"))</formula>
    </cfRule>
  </conditionalFormatting>
  <conditionalFormatting sqref="G15:G25">
    <cfRule type="expression" dxfId="27" priority="28">
      <formula>AND(OR($E15="2 times a year",$E15="Yearly",$E15="Monthly"),AND($G15&lt;&gt;1,$G15&lt;&gt;"-"))</formula>
    </cfRule>
  </conditionalFormatting>
  <conditionalFormatting sqref="G35">
    <cfRule type="expression" dxfId="26" priority="27">
      <formula>AND(OR($E35="2 times a year",$E35="Yearly",$E35="Monthly"),AND($G35&lt;&gt;1,$G35&lt;&gt;"-"))</formula>
    </cfRule>
  </conditionalFormatting>
  <conditionalFormatting sqref="G45:G54">
    <cfRule type="expression" dxfId="25" priority="26">
      <formula>AND(OR($E45="2 times a year",$E45="Yearly",$E45="Monthly"),AND($G45&lt;&gt;1,$G45&lt;&gt;"-"))</formula>
    </cfRule>
  </conditionalFormatting>
  <conditionalFormatting sqref="G64:G72">
    <cfRule type="expression" dxfId="24" priority="25">
      <formula>AND(OR($E64="2 times a year",$E64="Yearly",$E64="Monthly"),AND($G64&lt;&gt;1,$G64&lt;&gt;"-"))</formula>
    </cfRule>
  </conditionalFormatting>
  <conditionalFormatting sqref="H15:H25">
    <cfRule type="expression" dxfId="23" priority="24">
      <formula>AND($G15=1,OR($H15&lt;&gt;$I15,$H15&lt;&gt;$J15,$H15&lt;&gt;$K15))</formula>
    </cfRule>
  </conditionalFormatting>
  <conditionalFormatting sqref="I15:I25">
    <cfRule type="expression" dxfId="22" priority="23">
      <formula>AND($G15=1,OR($J15&lt;&gt;$I15,$H15&lt;&gt;$J15,$J15&lt;&gt;$K15))</formula>
    </cfRule>
  </conditionalFormatting>
  <conditionalFormatting sqref="J15:J25">
    <cfRule type="expression" dxfId="21" priority="22">
      <formula>AND($G15=1,OR($J15&lt;&gt;$H15,$I15&lt;&gt;$J15,$J15&lt;&gt;$K15))</formula>
    </cfRule>
  </conditionalFormatting>
  <conditionalFormatting sqref="K15:K25">
    <cfRule type="expression" dxfId="20" priority="21">
      <formula>AND($G15=1,OR($K15&lt;&gt;$I15,$H15&lt;&gt;$K15,$J15&lt;&gt;$K15))</formula>
    </cfRule>
  </conditionalFormatting>
  <conditionalFormatting sqref="H35">
    <cfRule type="expression" dxfId="19" priority="20">
      <formula>AND($G35=1,OR($H35&lt;&gt;$I35,$H35&lt;&gt;$J35,$H35&lt;&gt;$K35))</formula>
    </cfRule>
  </conditionalFormatting>
  <conditionalFormatting sqref="I35">
    <cfRule type="expression" dxfId="18" priority="19">
      <formula>AND($G35=1,OR($J35&lt;&gt;$I35,$H35&lt;&gt;$J35,$J35&lt;&gt;$K35))</formula>
    </cfRule>
  </conditionalFormatting>
  <conditionalFormatting sqref="J35">
    <cfRule type="expression" dxfId="17" priority="18">
      <formula>AND($G35=1,OR($J35&lt;&gt;$H35,$I35&lt;&gt;$J35,$J35&lt;&gt;$K35))</formula>
    </cfRule>
  </conditionalFormatting>
  <conditionalFormatting sqref="K35">
    <cfRule type="expression" dxfId="16" priority="17">
      <formula>AND($G35=1,OR($K35&lt;&gt;$I35,$H35&lt;&gt;$K35,$J35&lt;&gt;$K35))</formula>
    </cfRule>
  </conditionalFormatting>
  <conditionalFormatting sqref="H64:H72">
    <cfRule type="expression" dxfId="15" priority="16">
      <formula>AND($G64=1,OR($H64&lt;&gt;$I64,$H64&lt;&gt;$J64,$H64&lt;&gt;$K64))</formula>
    </cfRule>
  </conditionalFormatting>
  <conditionalFormatting sqref="I64:I72">
    <cfRule type="expression" dxfId="14" priority="15">
      <formula>AND($G64=1,OR($J64&lt;&gt;$I64,$H64&lt;&gt;$J64,$J64&lt;&gt;$K64))</formula>
    </cfRule>
  </conditionalFormatting>
  <conditionalFormatting sqref="J64:J72">
    <cfRule type="expression" dxfId="13" priority="14">
      <formula>AND($G64=1,OR($J64&lt;&gt;$H64,$I64&lt;&gt;$J64,$J64&lt;&gt;$K64))</formula>
    </cfRule>
  </conditionalFormatting>
  <conditionalFormatting sqref="K64:K72">
    <cfRule type="expression" dxfId="12" priority="13">
      <formula>AND($G64=1,OR($K64&lt;&gt;$I64,$H64&lt;&gt;$K64,$J64&lt;&gt;$K64))</formula>
    </cfRule>
  </conditionalFormatting>
  <conditionalFormatting sqref="J87:J96 K96">
    <cfRule type="expression" dxfId="11" priority="12">
      <formula>AND($H87&gt;0,OR($J87&gt;$K87,$J87&gt;$L87))</formula>
    </cfRule>
  </conditionalFormatting>
  <conditionalFormatting sqref="K87:K95">
    <cfRule type="expression" dxfId="10" priority="11">
      <formula>AND($H87&gt;0,OR($J87&gt;$K87,$K87&gt;$L87))</formula>
    </cfRule>
  </conditionalFormatting>
  <conditionalFormatting sqref="P15:P22 P24:P25">
    <cfRule type="containsText" dxfId="9" priority="9" operator="containsText" text="Yes">
      <formula>NOT(ISERROR(SEARCH("Yes",P15)))</formula>
    </cfRule>
    <cfRule type="containsText" dxfId="8" priority="10" operator="containsText" text="No">
      <formula>NOT(ISERROR(SEARCH("No",P15)))</formula>
    </cfRule>
  </conditionalFormatting>
  <conditionalFormatting sqref="P35">
    <cfRule type="containsText" dxfId="7" priority="7" operator="containsText" text="Yes">
      <formula>NOT(ISERROR(SEARCH("Yes",P35)))</formula>
    </cfRule>
    <cfRule type="containsText" dxfId="6" priority="8" operator="containsText" text="No">
      <formula>NOT(ISERROR(SEARCH("No",P35)))</formula>
    </cfRule>
  </conditionalFormatting>
  <conditionalFormatting sqref="P45:P48 P52:P54">
    <cfRule type="containsText" dxfId="5" priority="5" operator="containsText" text="Yes">
      <formula>NOT(ISERROR(SEARCH("Yes",P45)))</formula>
    </cfRule>
    <cfRule type="containsText" dxfId="4" priority="6" operator="containsText" text="No">
      <formula>NOT(ISERROR(SEARCH("No",P45)))</formula>
    </cfRule>
  </conditionalFormatting>
  <conditionalFormatting sqref="P64:P72">
    <cfRule type="containsText" dxfId="3" priority="3" operator="containsText" text="Yes">
      <formula>NOT(ISERROR(SEARCH("Yes",P64)))</formula>
    </cfRule>
    <cfRule type="containsText" dxfId="2" priority="4" operator="containsText" text="No">
      <formula>NOT(ISERROR(SEARCH("No",P64)))</formula>
    </cfRule>
  </conditionalFormatting>
  <conditionalFormatting sqref="P23">
    <cfRule type="containsText" dxfId="1" priority="1" operator="containsText" text="Yes">
      <formula>NOT(ISERROR(SEARCH("Yes",P23)))</formula>
    </cfRule>
    <cfRule type="containsText" dxfId="0" priority="2" operator="containsText" text="No">
      <formula>NOT(ISERROR(SEARCH("No",P23)))</formula>
    </cfRule>
  </conditionalFormatting>
  <pageMargins left="0.74803149606299213" right="0.74803149606299213" top="0.98425196850393704" bottom="0.98425196850393704" header="0.51181102362204722" footer="0.51181102362204722"/>
  <pageSetup paperSize="8" scale="54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Branxton</vt:lpstr>
      <vt:lpstr>Branxton!Print_Area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2023-12-20T23:13:45Z</dcterms:created>
  <dcterms:modified xsi:type="dcterms:W3CDTF">2023-12-20T23:13:59Z</dcterms:modified>
</cp:coreProperties>
</file>